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Z:\Projects-working\Spokane - GEG2206 - Concession Strategy\RFP and Related Documents\Pro Formas\"/>
    </mc:Choice>
  </mc:AlternateContent>
  <xr:revisionPtr revIDLastSave="0" documentId="13_ncr:1_{BC6FA18D-04E5-474B-9556-57597B071BA2}" xr6:coauthVersionLast="47" xr6:coauthVersionMax="47" xr10:uidLastSave="{00000000-0000-0000-0000-000000000000}"/>
  <workbookProtection lockStructure="1"/>
  <bookViews>
    <workbookView xWindow="9600" yWindow="0" windowWidth="9600" windowHeight="10200" tabRatio="882" xr2:uid="{00000000-000D-0000-FFFF-FFFF00000000}"/>
  </bookViews>
  <sheets>
    <sheet name="Example Interim Ops Schedule" sheetId="33" r:id="rId1"/>
    <sheet name="AB Rotunda Interim" sheetId="32" r:id="rId2"/>
    <sheet name="Concourse C Interim" sheetId="22" r:id="rId3"/>
    <sheet name="Consolidated Package 1" sheetId="18" r:id="rId4"/>
    <sheet name="Proposer Notes Pkg. 1 Interim" sheetId="21" r:id="rId5"/>
  </sheets>
  <definedNames>
    <definedName name="_xlnm.Print_Area" localSheetId="1">'AB Rotunda Interim'!$B$2:$K$56</definedName>
    <definedName name="_xlnm.Print_Area" localSheetId="2">'Concourse C Interim'!$B$2:$K$66</definedName>
    <definedName name="_xlnm.Print_Area" localSheetId="3">'Consolidated Package 1'!$B$2:$K$53</definedName>
    <definedName name="_xlnm.Print_Area" localSheetId="4">'Proposer Notes Pkg. 1 Interim'!$A$1:$A$49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8" l="1"/>
  <c r="E43" i="18"/>
  <c r="C43" i="18"/>
  <c r="E19" i="22"/>
  <c r="D19" i="22"/>
  <c r="F46" i="18"/>
  <c r="D29" i="18"/>
  <c r="E29" i="18"/>
  <c r="D30" i="18"/>
  <c r="E30" i="18"/>
  <c r="D31" i="18"/>
  <c r="E31" i="18"/>
  <c r="D32" i="18"/>
  <c r="E32" i="18"/>
  <c r="D33" i="18"/>
  <c r="E33" i="18"/>
  <c r="D34" i="18"/>
  <c r="E34" i="18"/>
  <c r="D35" i="18"/>
  <c r="E35" i="18"/>
  <c r="D36" i="18"/>
  <c r="E36" i="18"/>
  <c r="D37" i="18"/>
  <c r="E37" i="18"/>
  <c r="D38" i="18"/>
  <c r="E38" i="18"/>
  <c r="D39" i="18"/>
  <c r="E39" i="18"/>
  <c r="C31" i="18"/>
  <c r="C32" i="18"/>
  <c r="C33" i="18"/>
  <c r="C34" i="18"/>
  <c r="C35" i="18"/>
  <c r="C36" i="18"/>
  <c r="C37" i="18"/>
  <c r="C38" i="18"/>
  <c r="C39" i="18"/>
  <c r="C30" i="18"/>
  <c r="C29" i="18"/>
  <c r="D25" i="18"/>
  <c r="E25" i="18"/>
  <c r="C25" i="18"/>
  <c r="D22" i="18"/>
  <c r="E22" i="18"/>
  <c r="C22" i="18"/>
  <c r="D21" i="18"/>
  <c r="E21" i="18"/>
  <c r="C21" i="18"/>
  <c r="D13" i="18"/>
  <c r="E13" i="18"/>
  <c r="C13" i="18"/>
  <c r="D23" i="32"/>
  <c r="D26" i="32" s="1"/>
  <c r="E23" i="32"/>
  <c r="E26" i="32" s="1"/>
  <c r="E29" i="32" s="1"/>
  <c r="E45" i="32" s="1"/>
  <c r="E47" i="32" s="1"/>
  <c r="C23" i="32"/>
  <c r="C26" i="32" s="1"/>
  <c r="F46" i="32"/>
  <c r="E43" i="32"/>
  <c r="D43" i="32"/>
  <c r="C43" i="32"/>
  <c r="F42" i="32"/>
  <c r="F41" i="32"/>
  <c r="F40" i="32"/>
  <c r="F39" i="32"/>
  <c r="F38" i="32"/>
  <c r="F37" i="32"/>
  <c r="F36" i="32"/>
  <c r="F35" i="32"/>
  <c r="F34" i="32"/>
  <c r="F33" i="32"/>
  <c r="F32" i="32"/>
  <c r="F28" i="32"/>
  <c r="C15" i="32"/>
  <c r="D15" i="32" s="1"/>
  <c r="D15" i="18" s="1"/>
  <c r="F13" i="32"/>
  <c r="D11" i="32"/>
  <c r="E11" i="32" s="1"/>
  <c r="D32" i="22"/>
  <c r="E32" i="22"/>
  <c r="C32" i="22"/>
  <c r="D29" i="22"/>
  <c r="E29" i="22"/>
  <c r="C29" i="22"/>
  <c r="D25" i="22"/>
  <c r="D35" i="22" s="1"/>
  <c r="E25" i="22"/>
  <c r="E35" i="22" s="1"/>
  <c r="C25" i="22"/>
  <c r="C15" i="22"/>
  <c r="C15" i="18" l="1"/>
  <c r="C20" i="18"/>
  <c r="E20" i="18"/>
  <c r="D20" i="18"/>
  <c r="F43" i="32"/>
  <c r="C29" i="32"/>
  <c r="C45" i="32" s="1"/>
  <c r="C47" i="32" s="1"/>
  <c r="D29" i="32"/>
  <c r="D45" i="32" s="1"/>
  <c r="D47" i="32" s="1"/>
  <c r="F23" i="32"/>
  <c r="F26" i="32" s="1"/>
  <c r="E15" i="32"/>
  <c r="C19" i="32"/>
  <c r="C14" i="32"/>
  <c r="E14" i="32"/>
  <c r="C35" i="22"/>
  <c r="F15" i="32" l="1"/>
  <c r="F50" i="32" s="1"/>
  <c r="E15" i="18"/>
  <c r="F15" i="18" s="1"/>
  <c r="E19" i="32"/>
  <c r="D14" i="32"/>
  <c r="D19" i="32"/>
  <c r="F29" i="32"/>
  <c r="F45" i="32" s="1"/>
  <c r="F47" i="32" s="1"/>
  <c r="F19" i="32"/>
  <c r="F14" i="32"/>
  <c r="F13" i="18" l="1"/>
  <c r="F13" i="22"/>
  <c r="F55" i="22"/>
  <c r="F42" i="22"/>
  <c r="F43" i="22"/>
  <c r="F44" i="22"/>
  <c r="F45" i="22"/>
  <c r="F46" i="22"/>
  <c r="F47" i="22"/>
  <c r="F48" i="22"/>
  <c r="F49" i="22"/>
  <c r="F50" i="22"/>
  <c r="F51" i="22"/>
  <c r="F41" i="22"/>
  <c r="F37" i="22"/>
  <c r="F29" i="22"/>
  <c r="F32" i="22"/>
  <c r="F25" i="22"/>
  <c r="E52" i="22" l="1"/>
  <c r="D52" i="22"/>
  <c r="C52" i="22"/>
  <c r="E38" i="22"/>
  <c r="D38" i="22"/>
  <c r="D15" i="22"/>
  <c r="D11" i="22"/>
  <c r="E11" i="22" s="1"/>
  <c r="C38" i="22" l="1"/>
  <c r="C54" i="22" s="1"/>
  <c r="C56" i="22" s="1"/>
  <c r="C14" i="22"/>
  <c r="E54" i="22"/>
  <c r="E56" i="22" s="1"/>
  <c r="D54" i="22"/>
  <c r="D56" i="22" s="1"/>
  <c r="D14" i="22"/>
  <c r="D21" i="22"/>
  <c r="C21" i="22"/>
  <c r="F35" i="22"/>
  <c r="F38" i="22" s="1"/>
  <c r="F52" i="22"/>
  <c r="E14" i="22"/>
  <c r="E15" i="22"/>
  <c r="F54" i="22" l="1"/>
  <c r="F56" i="22" s="1"/>
  <c r="F14" i="22"/>
  <c r="E21" i="22"/>
  <c r="D11" i="18" l="1"/>
  <c r="E11" i="18" s="1"/>
  <c r="F15" i="22" l="1"/>
  <c r="F59" i="22" l="1"/>
  <c r="F21" i="22"/>
  <c r="F25" i="18" l="1"/>
  <c r="E40" i="18"/>
  <c r="F43" i="18"/>
  <c r="D40" i="18"/>
  <c r="F33" i="18"/>
  <c r="F36" i="18"/>
  <c r="F37" i="18"/>
  <c r="F35" i="18"/>
  <c r="F34" i="18"/>
  <c r="F31" i="18"/>
  <c r="D23" i="18"/>
  <c r="F38" i="18"/>
  <c r="C23" i="18"/>
  <c r="F20" i="18"/>
  <c r="F39" i="18"/>
  <c r="F32" i="18"/>
  <c r="F22" i="18"/>
  <c r="C40" i="18"/>
  <c r="F30" i="18"/>
  <c r="E23" i="18"/>
  <c r="F21" i="18"/>
  <c r="F47" i="18" l="1"/>
  <c r="E16" i="18"/>
  <c r="E14" i="18"/>
  <c r="E26" i="18"/>
  <c r="E42" i="18" s="1"/>
  <c r="E44" i="18" s="1"/>
  <c r="F23" i="18"/>
  <c r="C16" i="18"/>
  <c r="C14" i="18"/>
  <c r="C26" i="18"/>
  <c r="C42" i="18" s="1"/>
  <c r="C44" i="18" s="1"/>
  <c r="D14" i="18"/>
  <c r="D26" i="18"/>
  <c r="D42" i="18" s="1"/>
  <c r="D44" i="18" s="1"/>
  <c r="D16" i="18"/>
  <c r="F29" i="18"/>
  <c r="F40" i="18" s="1"/>
  <c r="F16" i="18" l="1"/>
  <c r="F14" i="18"/>
  <c r="F26" i="18"/>
  <c r="F42" i="18" s="1"/>
  <c r="F44" i="18" s="1"/>
</calcChain>
</file>

<file path=xl/sharedStrings.xml><?xml version="1.0" encoding="utf-8"?>
<sst xmlns="http://schemas.openxmlformats.org/spreadsheetml/2006/main" count="210" uniqueCount="112">
  <si>
    <t>Sales per Enplanement</t>
  </si>
  <si>
    <t>Total</t>
  </si>
  <si>
    <t>Total Square Feet</t>
  </si>
  <si>
    <t>Cost of Goods Sold</t>
  </si>
  <si>
    <t>Other Direct Expenses</t>
  </si>
  <si>
    <t>Gross Profit</t>
  </si>
  <si>
    <t>Expenses</t>
  </si>
  <si>
    <t>PROJECTIONS</t>
  </si>
  <si>
    <t>ASSUMPTIONS USED</t>
  </si>
  <si>
    <t>Total Expenses</t>
  </si>
  <si>
    <t>Interest, Depreciation, and Amortization</t>
  </si>
  <si>
    <t>Net Profit Before Taxes</t>
  </si>
  <si>
    <t>Initial Investment per Square Foot</t>
  </si>
  <si>
    <t>Sales per Square Foot</t>
  </si>
  <si>
    <t>Payroll</t>
  </si>
  <si>
    <t>Benefits</t>
  </si>
  <si>
    <t>Utilities</t>
  </si>
  <si>
    <t>EBITDA</t>
  </si>
  <si>
    <t>General &amp; Administrative</t>
  </si>
  <si>
    <t>Insurance</t>
  </si>
  <si>
    <t>Franchise/License Fees</t>
  </si>
  <si>
    <t>Operating Expenses</t>
  </si>
  <si>
    <t>Unit Concept Name (please insert below)</t>
  </si>
  <si>
    <t>Replace this text with the Concept Name</t>
  </si>
  <si>
    <t>Please input data points for relevant years in the shaded cells with red text</t>
  </si>
  <si>
    <t>Notes:</t>
  </si>
  <si>
    <t>CONSOLIDATED STATEMENT</t>
  </si>
  <si>
    <t>Please verify that all units are included in this consolidated financial statement</t>
  </si>
  <si>
    <t>Marketing Expenses</t>
  </si>
  <si>
    <t>Storage Space Rent</t>
  </si>
  <si>
    <t>Rent to Airport (excludes storage)</t>
  </si>
  <si>
    <r>
      <t xml:space="preserve">Gross Sales </t>
    </r>
    <r>
      <rPr>
        <sz val="11"/>
        <color theme="1"/>
        <rFont val="Arial"/>
        <family val="2"/>
      </rPr>
      <t>(use as applicable)</t>
    </r>
  </si>
  <si>
    <t>Merchandise</t>
  </si>
  <si>
    <r>
      <rPr>
        <b/>
        <u/>
        <sz val="11"/>
        <color theme="1"/>
        <rFont val="Arial"/>
        <family val="2"/>
      </rPr>
      <t>Gross Sales</t>
    </r>
    <r>
      <rPr>
        <b/>
        <sz val="11"/>
        <color theme="1"/>
        <rFont val="Arial"/>
        <family val="2"/>
      </rPr>
      <t xml:space="preserve"> </t>
    </r>
    <r>
      <rPr>
        <sz val="11"/>
        <color theme="1"/>
        <rFont val="Arial"/>
        <family val="2"/>
      </rPr>
      <t>(use as applicable)</t>
    </r>
  </si>
  <si>
    <t>Alcoholic Beverages  (if permitted)</t>
  </si>
  <si>
    <t>Total Sales</t>
  </si>
  <si>
    <t>Please provide any necessary explanation or detail on the "Proposer Notes" tab within this workbook.</t>
  </si>
  <si>
    <t>Proposer Notes:</t>
  </si>
  <si>
    <t>Please provide any necessary or additional explanation on the "Proposer Notes" tab within this workbook.</t>
  </si>
  <si>
    <t>Concession Pro Forma Statement</t>
  </si>
  <si>
    <t>PRO FORMA</t>
  </si>
  <si>
    <t xml:space="preserve">Proposer: </t>
  </si>
  <si>
    <t>Replace this text with Proposer's Name</t>
  </si>
  <si>
    <t>CALENDAR YEAR</t>
  </si>
  <si>
    <r>
      <t>Enplanements</t>
    </r>
    <r>
      <rPr>
        <vertAlign val="superscript"/>
        <sz val="11"/>
        <color theme="1"/>
        <rFont val="Calibri"/>
        <family val="2"/>
      </rPr>
      <t>1</t>
    </r>
  </si>
  <si>
    <t>Food and Non-Alcoholic Beverages</t>
  </si>
  <si>
    <t>Spokane International Airport</t>
  </si>
  <si>
    <t>(constant 2023 dollars)</t>
  </si>
  <si>
    <t xml:space="preserve">Alcoholic Beverages  </t>
  </si>
  <si>
    <t xml:space="preserve">Merchandise </t>
  </si>
  <si>
    <t>Total Initial Investment</t>
  </si>
  <si>
    <t>Package 1, Concourse C Interim Operations</t>
  </si>
  <si>
    <t>C-275 + C-290: Bar with Food</t>
  </si>
  <si>
    <t>C-306: Coffee and Bar</t>
  </si>
  <si>
    <t>C-288: Gourmet Coffee</t>
  </si>
  <si>
    <t>C-271: Newsstand</t>
  </si>
  <si>
    <t>C-308: Newsstand</t>
  </si>
  <si>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2024 are for the entire calendar year. Interim operation dates may vary throughout the year based on Proposer's transition plan. </t>
  </si>
  <si>
    <t xml:space="preserve">(2) The existing C-306 unit is 2,138 square feet. Proposer may propose an interim operations square footage between 1,200 and 2,138 square feet. </t>
  </si>
  <si>
    <r>
      <t>C-306: Coffee and Bar</t>
    </r>
    <r>
      <rPr>
        <vertAlign val="superscript"/>
        <sz val="11"/>
        <color theme="1"/>
        <rFont val="Arial"/>
        <family val="2"/>
      </rPr>
      <t>2</t>
    </r>
  </si>
  <si>
    <t>Package 1, A/B Rotunda Interim Operations</t>
  </si>
  <si>
    <t>R-219-I: Snack Food Service</t>
  </si>
  <si>
    <t>R-217-S Gourmet Coffee Seating</t>
  </si>
  <si>
    <t>R-217-I Gourmet Coffee</t>
  </si>
  <si>
    <t>R-217-I: Gourmet Coffee</t>
  </si>
  <si>
    <t xml:space="preserve">Package 1 Interim </t>
  </si>
  <si>
    <t xml:space="preserve">Package 1 Interim Operations </t>
  </si>
  <si>
    <t>Key:</t>
  </si>
  <si>
    <t xml:space="preserve">TI = Tenant Improvements </t>
  </si>
  <si>
    <t>Interim Operations</t>
  </si>
  <si>
    <t>No Interim Operations Required</t>
  </si>
  <si>
    <t>Package 1</t>
  </si>
  <si>
    <t>Unit Number</t>
  </si>
  <si>
    <t>Interim Concept</t>
  </si>
  <si>
    <t xml:space="preserve">Sq. Ft. </t>
  </si>
  <si>
    <t>C-271</t>
  </si>
  <si>
    <t>Newsstand</t>
  </si>
  <si>
    <r>
      <t>Closed for Concourse C TREX Construction</t>
    </r>
    <r>
      <rPr>
        <vertAlign val="superscript"/>
        <sz val="11"/>
        <color theme="1"/>
        <rFont val="Arial"/>
        <family val="2"/>
      </rPr>
      <t>1</t>
    </r>
  </si>
  <si>
    <t>C-288</t>
  </si>
  <si>
    <t>Gourmet Coffee</t>
  </si>
  <si>
    <t>R-219-I</t>
  </si>
  <si>
    <t>Snack Food Service</t>
  </si>
  <si>
    <t>Permanently Closed</t>
  </si>
  <si>
    <t>R-217-I</t>
  </si>
  <si>
    <t>Begin TI for New Gourmet Coffee Unit</t>
  </si>
  <si>
    <t>R-217-S</t>
  </si>
  <si>
    <t>Gourmet Coffee Seating</t>
  </si>
  <si>
    <t>Begin TI for New Gourmet Coffee Seating</t>
  </si>
  <si>
    <t>C-306</t>
  </si>
  <si>
    <t>Coffee and Bar</t>
  </si>
  <si>
    <t>C-275 + C-290</t>
  </si>
  <si>
    <t>Bar with Food</t>
  </si>
  <si>
    <t>C-308</t>
  </si>
  <si>
    <t>Package 2</t>
  </si>
  <si>
    <t>R-216-I</t>
  </si>
  <si>
    <t>Begin TI for New Newsstand</t>
  </si>
  <si>
    <t>R-216-T</t>
  </si>
  <si>
    <t>Temporary News Wall</t>
  </si>
  <si>
    <t>Permanently Closed with Opening of R-216 Newsstand</t>
  </si>
  <si>
    <t>T-200-I</t>
  </si>
  <si>
    <t>News with Coffee</t>
  </si>
  <si>
    <t>Begin TI for New Newsstand with Coffee</t>
  </si>
  <si>
    <t>R-207-I</t>
  </si>
  <si>
    <t>Begin TI for New Food Hall</t>
  </si>
  <si>
    <t>R-211-I</t>
  </si>
  <si>
    <t>Quick Service - Burger</t>
  </si>
  <si>
    <t>R-213-I</t>
  </si>
  <si>
    <t>Quick Service - Sandwich</t>
  </si>
  <si>
    <t>R-215-I</t>
  </si>
  <si>
    <t>Food Service Seating</t>
  </si>
  <si>
    <t>(1) Construction impact dates are subject to change. Target Occupancy Dates for new Concourse C Concession units are defined in the RFP.</t>
  </si>
  <si>
    <t>Example Interim Operations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</si>
</sst>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5" x14ac:knownFonts="1">
    <font>
      <sz val="11"/>
      <color theme="1"/>
      <name val="Arial"/>
      <family val="2"/>
    </font>
    <font>
      <sz val="1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u/>
      <sz val="11"/>
      <color theme="1"/>
      <name val="Arial"/>
      <family val="2"/>
    </font>
    <font>
      <vertAlign val="superscript"/>
      <sz val="11"/>
      <color theme="1"/>
      <name val="Arial"/>
      <family val="2"/>
    </font>
    <font>
      <b/>
      <sz val="11"/>
      <color rgb="FFFF0000"/>
      <name val="Arial"/>
      <family val="2"/>
    </font>
    <font>
      <sz val="11"/>
      <name val="Arial"/>
      <family val="2"/>
    </font>
    <font>
      <vertAlign val="superscript"/>
      <sz val="11"/>
      <color theme="1"/>
      <name val="Calibri"/>
      <family val="2"/>
    </font>
    <font>
      <sz val="11"/>
      <color indexed="8"/>
      <name val="Arial"/>
      <family val="2"/>
    </font>
    <font>
      <sz val="10"/>
      <color rgb="FF000000"/>
      <name val="Times New Roman"/>
      <family val="1"/>
    </font>
    <font>
      <sz val="11"/>
      <color theme="1"/>
      <name val="Calibri"/>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49">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Dashed">
        <color theme="0" tint="-0.249977111117893"/>
      </right>
      <top style="medium">
        <color indexed="64"/>
      </top>
      <bottom style="thin">
        <color indexed="64"/>
      </bottom>
      <diagonal/>
    </border>
    <border>
      <left style="mediumDashed">
        <color theme="0" tint="-0.249977111117893"/>
      </left>
      <right style="mediumDashed">
        <color theme="0" tint="-0.249977111117893"/>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mediumDashed">
        <color theme="0" tint="-0.249977111117893"/>
      </right>
      <top style="thin">
        <color indexed="64"/>
      </top>
      <bottom style="thin">
        <color theme="0" tint="-0.249977111117893"/>
      </bottom>
      <diagonal/>
    </border>
    <border>
      <left style="mediumDashed">
        <color theme="0" tint="-0.249977111117893"/>
      </left>
      <right style="mediumDashed">
        <color theme="0" tint="-0.249977111117893"/>
      </right>
      <top style="thin">
        <color indexed="64"/>
      </top>
      <bottom style="thin">
        <color theme="0" tint="-0.249977111117893"/>
      </bottom>
      <diagonal/>
    </border>
    <border>
      <left/>
      <right style="medium">
        <color theme="0" tint="-0.249977111117893"/>
      </right>
      <top style="thin">
        <color indexed="64"/>
      </top>
      <bottom style="thin">
        <color theme="0" tint="-0.249977111117893"/>
      </bottom>
      <diagonal/>
    </border>
    <border>
      <left/>
      <right style="medium">
        <color indexed="64"/>
      </right>
      <top style="thin">
        <color indexed="64"/>
      </top>
      <bottom style="thin">
        <color theme="0" tint="-0.249977111117893"/>
      </bottom>
      <diagonal/>
    </border>
    <border>
      <left style="medium">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Dashed">
        <color theme="0" tint="-0.249977111117893"/>
      </right>
      <top style="thin">
        <color theme="0" tint="-0.249977111117893"/>
      </top>
      <bottom style="thin">
        <color theme="0" tint="-0.249977111117893"/>
      </bottom>
      <diagonal/>
    </border>
    <border>
      <left style="mediumDashed">
        <color theme="0" tint="-0.249977111117893"/>
      </left>
      <right style="mediumDashed">
        <color theme="0" tint="-0.249977111117893"/>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Dashed">
        <color theme="0" tint="-0.249977111117893"/>
      </right>
      <top style="thin">
        <color theme="0" tint="-0.249977111117893"/>
      </top>
      <bottom style="medium">
        <color indexed="64"/>
      </bottom>
      <diagonal/>
    </border>
    <border>
      <left style="mediumDashed">
        <color theme="0" tint="-0.249977111117893"/>
      </left>
      <right style="mediumDashed">
        <color theme="0" tint="-0.249977111117893"/>
      </right>
      <top style="thin">
        <color theme="0" tint="-0.249977111117893"/>
      </top>
      <bottom style="medium">
        <color indexed="64"/>
      </bottom>
      <diagonal/>
    </border>
    <border>
      <left/>
      <right style="medium">
        <color theme="0" tint="-0.249977111117893"/>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theme="0" tint="-0.249977111117893"/>
      </left>
      <right/>
      <top style="thin">
        <color indexed="64"/>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diagonal/>
    </border>
    <border>
      <left/>
      <right/>
      <top style="thin">
        <color theme="0" tint="-0.249977111117893"/>
      </top>
      <bottom/>
      <diagonal/>
    </border>
    <border>
      <left/>
      <right style="medium">
        <color indexed="64"/>
      </right>
      <top style="thin">
        <color theme="0" tint="-0.249977111117893"/>
      </top>
      <bottom/>
      <diagonal/>
    </border>
    <border>
      <left style="medium">
        <color theme="0" tint="-0.249977111117893"/>
      </left>
      <right/>
      <top/>
      <bottom/>
      <diagonal/>
    </border>
    <border>
      <left/>
      <right style="medium">
        <color indexed="64"/>
      </right>
      <top/>
      <bottom/>
      <diagonal/>
    </border>
    <border>
      <left style="medium">
        <color theme="0" tint="-0.249977111117893"/>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2" fillId="0" borderId="0" applyFont="0" applyFill="0" applyBorder="0" applyAlignment="0" applyProtection="0"/>
    <xf numFmtId="0" fontId="12" fillId="0" borderId="0"/>
  </cellStyleXfs>
  <cellXfs count="144">
    <xf numFmtId="0" fontId="0" fillId="0" borderId="0" xfId="0"/>
    <xf numFmtId="0" fontId="3" fillId="0" borderId="2" xfId="0" applyFont="1" applyBorder="1"/>
    <xf numFmtId="0" fontId="0" fillId="0" borderId="2" xfId="0" applyBorder="1"/>
    <xf numFmtId="42" fontId="4" fillId="0" borderId="0" xfId="2" applyNumberFormat="1" applyFont="1" applyBorder="1" applyAlignment="1">
      <alignment horizontal="center"/>
    </xf>
    <xf numFmtId="42" fontId="2" fillId="0" borderId="0" xfId="2" applyNumberFormat="1" applyFont="1" applyBorder="1"/>
    <xf numFmtId="42" fontId="2" fillId="0" borderId="0" xfId="2" applyNumberFormat="1" applyFont="1" applyBorder="1" applyAlignment="1">
      <alignment horizontal="center"/>
    </xf>
    <xf numFmtId="0" fontId="0" fillId="0" borderId="3" xfId="0" applyBorder="1"/>
    <xf numFmtId="0" fontId="6" fillId="0" borderId="2" xfId="0" applyFont="1" applyBorder="1"/>
    <xf numFmtId="42" fontId="0" fillId="0" borderId="0" xfId="0" applyNumberFormat="1"/>
    <xf numFmtId="0" fontId="3" fillId="0" borderId="0" xfId="0" applyFont="1"/>
    <xf numFmtId="42" fontId="2" fillId="0" borderId="4" xfId="2" applyNumberFormat="1" applyFont="1" applyBorder="1"/>
    <xf numFmtId="0" fontId="5" fillId="0" borderId="2" xfId="0" applyFont="1" applyBorder="1"/>
    <xf numFmtId="42" fontId="2" fillId="0" borderId="5" xfId="2" applyNumberFormat="1" applyFont="1" applyBorder="1"/>
    <xf numFmtId="42" fontId="2" fillId="0" borderId="6" xfId="2" applyNumberFormat="1" applyFont="1" applyBorder="1"/>
    <xf numFmtId="42" fontId="2" fillId="0" borderId="5" xfId="2" applyNumberFormat="1" applyFont="1" applyBorder="1" applyAlignment="1">
      <alignment horizontal="center"/>
    </xf>
    <xf numFmtId="42" fontId="0" fillId="0" borderId="5" xfId="0" applyNumberFormat="1" applyBorder="1"/>
    <xf numFmtId="42" fontId="0" fillId="0" borderId="6" xfId="0" applyNumberFormat="1" applyBorder="1"/>
    <xf numFmtId="42" fontId="2" fillId="0" borderId="7" xfId="2" applyNumberFormat="1" applyFont="1" applyBorder="1"/>
    <xf numFmtId="0" fontId="0" fillId="0" borderId="8" xfId="0" applyBorder="1"/>
    <xf numFmtId="0" fontId="3" fillId="0" borderId="9" xfId="0" applyFont="1" applyBorder="1" applyAlignment="1">
      <alignment horizontal="center"/>
    </xf>
    <xf numFmtId="0" fontId="3" fillId="0" borderId="10" xfId="0" applyFont="1" applyBorder="1" applyAlignment="1">
      <alignment horizontal="center"/>
    </xf>
    <xf numFmtId="3" fontId="0" fillId="2" borderId="0" xfId="0" applyNumberFormat="1" applyFill="1" applyAlignment="1">
      <alignment vertical="center"/>
    </xf>
    <xf numFmtId="37" fontId="2" fillId="2" borderId="5" xfId="2" applyNumberFormat="1" applyFont="1" applyFill="1" applyBorder="1" applyAlignment="1">
      <alignment horizontal="center"/>
    </xf>
    <xf numFmtId="0" fontId="4" fillId="0" borderId="0" xfId="0" applyFont="1"/>
    <xf numFmtId="0" fontId="0" fillId="0" borderId="0" xfId="0" applyProtection="1">
      <protection locked="0"/>
    </xf>
    <xf numFmtId="0" fontId="4" fillId="3" borderId="11" xfId="0" applyFont="1" applyFill="1" applyBorder="1" applyProtection="1">
      <protection locked="0"/>
    </xf>
    <xf numFmtId="44" fontId="9" fillId="0" borderId="0" xfId="2" applyFont="1" applyFill="1" applyBorder="1" applyProtection="1"/>
    <xf numFmtId="44" fontId="9" fillId="0" borderId="5" xfId="2" applyFont="1" applyFill="1" applyBorder="1" applyProtection="1"/>
    <xf numFmtId="41" fontId="9" fillId="0" borderId="0" xfId="2" applyNumberFormat="1" applyFont="1" applyFill="1" applyBorder="1" applyProtection="1"/>
    <xf numFmtId="41" fontId="2" fillId="0" borderId="5" xfId="2" applyNumberFormat="1" applyFont="1" applyBorder="1" applyProtection="1"/>
    <xf numFmtId="42" fontId="4" fillId="3" borderId="0" xfId="2" applyNumberFormat="1" applyFont="1" applyFill="1" applyBorder="1" applyProtection="1">
      <protection locked="0"/>
    </xf>
    <xf numFmtId="42" fontId="4" fillId="3" borderId="1" xfId="2" applyNumberFormat="1" applyFont="1" applyFill="1" applyBorder="1" applyProtection="1">
      <protection locked="0"/>
    </xf>
    <xf numFmtId="42" fontId="4" fillId="3" borderId="1" xfId="0" applyNumberFormat="1" applyFont="1" applyFill="1" applyBorder="1" applyProtection="1">
      <protection locked="0"/>
    </xf>
    <xf numFmtId="42" fontId="4" fillId="3" borderId="5" xfId="2" applyNumberFormat="1" applyFont="1" applyFill="1" applyBorder="1" applyAlignment="1" applyProtection="1">
      <alignment horizontal="center"/>
      <protection locked="0"/>
    </xf>
    <xf numFmtId="0" fontId="3" fillId="0" borderId="0" xfId="0" quotePrefix="1" applyFont="1"/>
    <xf numFmtId="0" fontId="3" fillId="0" borderId="0" xfId="0" applyFont="1" applyProtection="1">
      <protection locked="0"/>
    </xf>
    <xf numFmtId="41" fontId="2" fillId="0" borderId="5" xfId="2" applyNumberFormat="1" applyFont="1" applyFill="1" applyBorder="1" applyProtection="1"/>
    <xf numFmtId="42" fontId="2" fillId="0" borderId="0" xfId="2" applyNumberFormat="1" applyFont="1" applyFill="1" applyBorder="1"/>
    <xf numFmtId="42" fontId="2" fillId="0" borderId="5" xfId="2" applyNumberFormat="1" applyFont="1" applyFill="1" applyBorder="1"/>
    <xf numFmtId="42" fontId="9" fillId="0" borderId="5" xfId="2" applyNumberFormat="1" applyFont="1" applyFill="1" applyBorder="1" applyProtection="1"/>
    <xf numFmtId="42" fontId="9" fillId="0" borderId="0" xfId="2" applyNumberFormat="1" applyFont="1" applyFill="1" applyBorder="1"/>
    <xf numFmtId="42" fontId="9" fillId="0" borderId="5" xfId="2" applyNumberFormat="1" applyFont="1" applyFill="1" applyBorder="1"/>
    <xf numFmtId="42" fontId="9" fillId="0" borderId="6" xfId="2" applyNumberFormat="1" applyFont="1" applyFill="1" applyBorder="1"/>
    <xf numFmtId="42" fontId="9" fillId="0" borderId="0" xfId="2" applyNumberFormat="1" applyFont="1" applyFill="1" applyBorder="1" applyAlignment="1">
      <alignment horizontal="center"/>
    </xf>
    <xf numFmtId="42" fontId="9" fillId="0" borderId="0" xfId="0" applyNumberFormat="1" applyFont="1"/>
    <xf numFmtId="42" fontId="9" fillId="0" borderId="1" xfId="0" applyNumberFormat="1" applyFont="1" applyBorder="1" applyProtection="1">
      <protection locked="0"/>
    </xf>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42" fontId="9" fillId="0" borderId="0" xfId="2" applyNumberFormat="1" applyFont="1" applyFill="1" applyBorder="1" applyProtection="1"/>
    <xf numFmtId="41" fontId="0" fillId="0" borderId="0" xfId="0" applyNumberFormat="1"/>
    <xf numFmtId="0" fontId="11" fillId="0" borderId="2" xfId="0" applyFont="1" applyBorder="1"/>
    <xf numFmtId="42" fontId="11" fillId="0" borderId="0" xfId="2" applyNumberFormat="1" applyFont="1" applyBorder="1" applyAlignment="1">
      <alignment horizontal="center"/>
    </xf>
    <xf numFmtId="42" fontId="11" fillId="0" borderId="5" xfId="2" applyNumberFormat="1" applyFont="1" applyBorder="1"/>
    <xf numFmtId="42" fontId="2" fillId="0" borderId="6" xfId="2" applyNumberFormat="1" applyFont="1" applyFill="1" applyBorder="1"/>
    <xf numFmtId="0" fontId="0" fillId="0" borderId="13" xfId="0"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42" fontId="2" fillId="0" borderId="5" xfId="2" applyNumberFormat="1" applyFont="1" applyBorder="1" applyAlignment="1" applyProtection="1">
      <alignment horizontal="center"/>
      <protection locked="0"/>
    </xf>
    <xf numFmtId="0" fontId="0" fillId="0" borderId="12" xfId="0" applyBorder="1" applyAlignment="1">
      <alignment horizontal="left" vertical="top"/>
    </xf>
    <xf numFmtId="0" fontId="14" fillId="0" borderId="0" xfId="0" applyFont="1" applyAlignment="1">
      <alignment vertical="center" wrapText="1"/>
    </xf>
    <xf numFmtId="0" fontId="0" fillId="0" borderId="0" xfId="0" applyAlignment="1" applyProtection="1">
      <alignment vertical="top"/>
      <protection locked="0"/>
    </xf>
    <xf numFmtId="0" fontId="13" fillId="0" borderId="0" xfId="0" applyFont="1" applyAlignment="1">
      <alignment vertical="center"/>
    </xf>
    <xf numFmtId="0" fontId="3" fillId="0" borderId="8" xfId="0" applyFont="1" applyBorder="1" applyAlignment="1">
      <alignment horizontal="right"/>
    </xf>
    <xf numFmtId="42" fontId="9" fillId="0" borderId="1" xfId="2" applyNumberFormat="1" applyFont="1" applyFill="1" applyBorder="1" applyProtection="1"/>
    <xf numFmtId="42" fontId="2" fillId="0" borderId="0" xfId="2" applyNumberFormat="1" applyFont="1" applyFill="1" applyBorder="1" applyProtection="1"/>
    <xf numFmtId="42" fontId="2" fillId="0" borderId="1" xfId="2" applyNumberFormat="1" applyFont="1" applyFill="1" applyBorder="1" applyProtection="1"/>
    <xf numFmtId="0" fontId="4" fillId="3" borderId="0" xfId="0" applyFont="1" applyFill="1"/>
    <xf numFmtId="0" fontId="4" fillId="3" borderId="0" xfId="0" applyFont="1" applyFill="1" applyProtection="1">
      <protection locked="0"/>
    </xf>
    <xf numFmtId="164" fontId="0" fillId="2" borderId="0" xfId="0" applyNumberFormat="1" applyFill="1" applyAlignment="1">
      <alignment vertical="center"/>
    </xf>
    <xf numFmtId="0" fontId="0" fillId="0" borderId="0" xfId="0" quotePrefix="1" applyAlignment="1">
      <alignment horizontal="left" vertical="top"/>
    </xf>
    <xf numFmtId="3" fontId="0" fillId="0" borderId="0" xfId="0" applyNumberFormat="1" applyAlignment="1">
      <alignment vertical="center"/>
    </xf>
    <xf numFmtId="0" fontId="0" fillId="0" borderId="2" xfId="0" applyBorder="1" applyAlignment="1">
      <alignment horizontal="left" indent="1"/>
    </xf>
    <xf numFmtId="41" fontId="4" fillId="3" borderId="0" xfId="2" applyNumberFormat="1" applyFont="1" applyFill="1" applyBorder="1" applyProtection="1"/>
    <xf numFmtId="0" fontId="11" fillId="0" borderId="2" xfId="0" applyFont="1" applyBorder="1" applyAlignment="1">
      <alignment horizontal="left" indent="1"/>
    </xf>
    <xf numFmtId="42" fontId="9" fillId="0" borderId="0" xfId="2" applyNumberFormat="1" applyFont="1" applyFill="1" applyBorder="1" applyProtection="1">
      <protection locked="0"/>
    </xf>
    <xf numFmtId="0" fontId="8" fillId="0" borderId="4" xfId="0" applyFont="1" applyBorder="1"/>
    <xf numFmtId="0" fontId="8" fillId="0" borderId="0" xfId="0" applyFont="1"/>
    <xf numFmtId="42" fontId="4" fillId="3" borderId="15" xfId="2" applyNumberFormat="1" applyFont="1" applyFill="1" applyBorder="1" applyProtection="1">
      <protection locked="0"/>
    </xf>
    <xf numFmtId="0" fontId="4" fillId="3" borderId="0" xfId="0" applyFont="1" applyFill="1" applyAlignment="1">
      <alignment horizontal="left"/>
    </xf>
    <xf numFmtId="0" fontId="0" fillId="0" borderId="0" xfId="0" quotePrefix="1" applyAlignment="1">
      <alignment horizontal="left" vertical="top" wrapText="1"/>
    </xf>
    <xf numFmtId="0" fontId="2" fillId="0" borderId="0" xfId="0" applyFont="1"/>
    <xf numFmtId="0" fontId="3" fillId="0" borderId="0" xfId="0" applyFont="1" applyAlignment="1">
      <alignment horizontal="right"/>
    </xf>
    <xf numFmtId="0" fontId="2"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6" xfId="0" applyFont="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17" fontId="3" fillId="2" borderId="19" xfId="0" applyNumberFormat="1" applyFont="1" applyFill="1" applyBorder="1" applyAlignment="1">
      <alignment horizontal="center"/>
    </xf>
    <xf numFmtId="17" fontId="3" fillId="2" borderId="20" xfId="0" applyNumberFormat="1" applyFont="1" applyFill="1" applyBorder="1" applyAlignment="1">
      <alignment horizontal="center"/>
    </xf>
    <xf numFmtId="17" fontId="3" fillId="2" borderId="18" xfId="0" applyNumberFormat="1" applyFont="1" applyFill="1" applyBorder="1" applyAlignment="1">
      <alignment horizontal="center"/>
    </xf>
    <xf numFmtId="17" fontId="3" fillId="2" borderId="21" xfId="0" applyNumberFormat="1" applyFont="1" applyFill="1" applyBorder="1" applyAlignment="1">
      <alignment horizontal="center"/>
    </xf>
    <xf numFmtId="17" fontId="3" fillId="0" borderId="0" xfId="0" applyNumberFormat="1" applyFont="1" applyAlignment="1">
      <alignment horizontal="center"/>
    </xf>
    <xf numFmtId="0" fontId="2" fillId="2" borderId="22" xfId="0" applyFont="1" applyFill="1" applyBorder="1"/>
    <xf numFmtId="0" fontId="2" fillId="2" borderId="23" xfId="0" applyFont="1" applyFill="1" applyBorder="1"/>
    <xf numFmtId="37" fontId="2" fillId="2" borderId="23" xfId="0" applyNumberFormat="1" applyFont="1" applyFill="1" applyBorder="1" applyAlignment="1">
      <alignment horizontal="center"/>
    </xf>
    <xf numFmtId="0" fontId="2" fillId="2" borderId="27" xfId="0" applyFont="1" applyFill="1" applyBorder="1"/>
    <xf numFmtId="0" fontId="2" fillId="2" borderId="28" xfId="0" applyFont="1" applyFill="1" applyBorder="1"/>
    <xf numFmtId="0" fontId="2" fillId="2" borderId="29" xfId="0" applyFont="1" applyFill="1" applyBorder="1"/>
    <xf numFmtId="37" fontId="2" fillId="2" borderId="29" xfId="0" applyNumberFormat="1" applyFont="1" applyFill="1" applyBorder="1" applyAlignment="1">
      <alignment horizontal="center" vertical="center"/>
    </xf>
    <xf numFmtId="0" fontId="2" fillId="2" borderId="32" xfId="0" applyFont="1" applyFill="1" applyBorder="1"/>
    <xf numFmtId="37" fontId="2" fillId="2" borderId="29" xfId="0" applyNumberFormat="1" applyFont="1" applyFill="1" applyBorder="1" applyAlignment="1">
      <alignment horizontal="center"/>
    </xf>
    <xf numFmtId="0" fontId="2" fillId="2" borderId="34" xfId="0" applyFont="1" applyFill="1" applyBorder="1"/>
    <xf numFmtId="0" fontId="2" fillId="2" borderId="35" xfId="0" applyFont="1" applyFill="1" applyBorder="1"/>
    <xf numFmtId="37" fontId="2" fillId="2" borderId="35" xfId="0" applyNumberFormat="1" applyFont="1" applyFill="1" applyBorder="1" applyAlignment="1">
      <alignment horizontal="center"/>
    </xf>
    <xf numFmtId="0" fontId="2" fillId="2" borderId="39" xfId="0" applyFont="1" applyFill="1" applyBorder="1"/>
    <xf numFmtId="0" fontId="3" fillId="0" borderId="17" xfId="0" applyFont="1" applyBorder="1" applyAlignment="1">
      <alignment horizontal="center"/>
    </xf>
    <xf numFmtId="0" fontId="3" fillId="0" borderId="18" xfId="0" applyFont="1" applyBorder="1" applyAlignment="1">
      <alignment horizontal="center"/>
    </xf>
    <xf numFmtId="17" fontId="3" fillId="0" borderId="18" xfId="0" applyNumberFormat="1" applyFont="1" applyBorder="1" applyAlignment="1">
      <alignment horizontal="center"/>
    </xf>
    <xf numFmtId="17" fontId="3" fillId="0" borderId="21" xfId="0" applyNumberFormat="1" applyFont="1" applyBorder="1" applyAlignment="1">
      <alignment horizontal="center"/>
    </xf>
    <xf numFmtId="0" fontId="2" fillId="2" borderId="40" xfId="0" applyFont="1" applyFill="1" applyBorder="1"/>
    <xf numFmtId="0" fontId="2" fillId="2" borderId="41" xfId="0" applyFont="1" applyFill="1" applyBorder="1"/>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2" borderId="43" xfId="0" applyFont="1" applyFill="1" applyBorder="1"/>
    <xf numFmtId="0" fontId="2" fillId="2" borderId="44" xfId="0" applyFont="1" applyFill="1" applyBorder="1"/>
    <xf numFmtId="0" fontId="2" fillId="0" borderId="45" xfId="0" applyFont="1" applyBorder="1" applyAlignment="1">
      <alignment horizontal="left" vertical="center"/>
    </xf>
    <xf numFmtId="0" fontId="2" fillId="2" borderId="0" xfId="0" applyFont="1" applyFill="1"/>
    <xf numFmtId="0" fontId="2" fillId="2" borderId="46" xfId="0" applyFont="1" applyFill="1" applyBorder="1"/>
    <xf numFmtId="0" fontId="2" fillId="2" borderId="3" xfId="0" applyFont="1" applyFill="1" applyBorder="1"/>
    <xf numFmtId="0" fontId="2" fillId="2" borderId="4" xfId="0" applyFont="1" applyFill="1" applyBorder="1"/>
    <xf numFmtId="37" fontId="2" fillId="2" borderId="4" xfId="0" applyNumberFormat="1" applyFont="1" applyFill="1" applyBorder="1" applyAlignment="1">
      <alignment horizontal="center"/>
    </xf>
    <xf numFmtId="0" fontId="2" fillId="0" borderId="47" xfId="0" applyFont="1" applyBorder="1" applyAlignment="1">
      <alignment horizontal="left" vertical="center"/>
    </xf>
    <xf numFmtId="0" fontId="2" fillId="0" borderId="4" xfId="0" applyFont="1" applyBorder="1" applyAlignment="1">
      <alignment horizontal="left" vertical="center"/>
    </xf>
    <xf numFmtId="0" fontId="2" fillId="2" borderId="48" xfId="0" applyFont="1" applyFill="1" applyBorder="1"/>
    <xf numFmtId="0" fontId="2" fillId="0" borderId="0" xfId="0" applyFont="1" applyBorder="1" applyAlignment="1">
      <alignment horizontal="left" vertical="center"/>
    </xf>
    <xf numFmtId="0" fontId="2" fillId="4" borderId="0" xfId="0" applyFont="1" applyFill="1" applyAlignment="1">
      <alignment horizontal="center"/>
    </xf>
    <xf numFmtId="0" fontId="2" fillId="3" borderId="0" xfId="0" applyFont="1" applyFill="1" applyAlignment="1">
      <alignment horizontal="center"/>
    </xf>
    <xf numFmtId="0" fontId="2" fillId="3" borderId="30" xfId="0" applyFont="1" applyFill="1" applyBorder="1"/>
    <xf numFmtId="0" fontId="2" fillId="3" borderId="31" xfId="0" applyFont="1" applyFill="1" applyBorder="1"/>
    <xf numFmtId="0" fontId="2" fillId="4" borderId="24" xfId="0" applyFont="1" applyFill="1" applyBorder="1"/>
    <xf numFmtId="0" fontId="2" fillId="4" borderId="25" xfId="0" applyFont="1" applyFill="1" applyBorder="1"/>
    <xf numFmtId="0" fontId="2" fillId="4" borderId="26" xfId="0" applyFont="1" applyFill="1" applyBorder="1"/>
    <xf numFmtId="0" fontId="2" fillId="4" borderId="30" xfId="0" applyFont="1" applyFill="1" applyBorder="1"/>
    <xf numFmtId="0" fontId="2" fillId="4" borderId="31" xfId="0" applyFont="1" applyFill="1" applyBorder="1"/>
    <xf numFmtId="0" fontId="2" fillId="4" borderId="29" xfId="0" applyFont="1" applyFill="1" applyBorder="1"/>
    <xf numFmtId="0" fontId="2" fillId="4" borderId="33" xfId="0" applyFont="1" applyFill="1" applyBorder="1"/>
    <xf numFmtId="0" fontId="2" fillId="4" borderId="36" xfId="0" applyFont="1" applyFill="1" applyBorder="1"/>
    <xf numFmtId="0" fontId="2" fillId="4" borderId="37" xfId="0" applyFont="1" applyFill="1" applyBorder="1"/>
    <xf numFmtId="0" fontId="2" fillId="4" borderId="38" xfId="0" applyFont="1" applyFill="1" applyBorder="1"/>
    <xf numFmtId="0" fontId="2" fillId="4" borderId="23" xfId="0" applyFont="1" applyFill="1" applyBorder="1"/>
    <xf numFmtId="0" fontId="2" fillId="4" borderId="35" xfId="0" applyFont="1" applyFill="1" applyBorder="1"/>
    <xf numFmtId="42" fontId="9" fillId="0" borderId="1" xfId="0" applyNumberFormat="1" applyFont="1" applyBorder="1"/>
  </cellXfs>
  <cellStyles count="4">
    <cellStyle name="Comma 2" xfId="1" xr:uid="{00000000-0005-0000-0000-000000000000}"/>
    <cellStyle name="Currency" xfId="2" builtinId="4"/>
    <cellStyle name="Normal" xfId="0" builtinId="0"/>
    <cellStyle name="Normal 3" xfId="3" xr:uid="{BB257FEB-07FF-4962-90C4-1A6597A0B0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A2B4D-D23B-4868-AE9A-343D0D2DF580}">
  <dimension ref="A1:S27"/>
  <sheetViews>
    <sheetView tabSelected="1" zoomScale="70" zoomScaleNormal="70" workbookViewId="0">
      <selection activeCell="B28" sqref="B28"/>
    </sheetView>
  </sheetViews>
  <sheetFormatPr defaultRowHeight="14" x14ac:dyDescent="0.3"/>
  <cols>
    <col min="1" max="1" width="13.25" customWidth="1"/>
    <col min="2" max="2" width="22.1640625" customWidth="1"/>
  </cols>
  <sheetData>
    <row r="1" spans="1:19" x14ac:dyDescent="0.3">
      <c r="A1" s="9" t="s">
        <v>46</v>
      </c>
      <c r="B1" s="81"/>
      <c r="C1" s="81"/>
      <c r="D1" s="81"/>
      <c r="E1" s="81"/>
      <c r="F1" s="81"/>
      <c r="G1" s="81"/>
      <c r="H1" s="81"/>
      <c r="I1" s="81"/>
      <c r="J1" s="81"/>
      <c r="K1" s="81"/>
      <c r="L1" s="81"/>
      <c r="M1" s="81"/>
      <c r="N1" s="81"/>
      <c r="O1" s="81"/>
      <c r="P1" s="81"/>
      <c r="Q1" s="81"/>
      <c r="R1" s="81"/>
      <c r="S1" s="81"/>
    </row>
    <row r="2" spans="1:19" x14ac:dyDescent="0.3">
      <c r="A2" s="9" t="s">
        <v>111</v>
      </c>
      <c r="B2" s="81"/>
      <c r="C2" s="82" t="s">
        <v>67</v>
      </c>
      <c r="D2" s="83" t="s">
        <v>68</v>
      </c>
      <c r="E2" s="83"/>
      <c r="F2" s="83"/>
      <c r="G2" s="127" t="s">
        <v>69</v>
      </c>
      <c r="H2" s="127"/>
      <c r="I2" s="128" t="s">
        <v>70</v>
      </c>
      <c r="J2" s="128"/>
      <c r="K2" s="128"/>
      <c r="L2" s="128"/>
      <c r="M2" s="81"/>
      <c r="N2" s="81"/>
      <c r="O2" s="81"/>
      <c r="P2" s="81"/>
      <c r="Q2" s="81"/>
      <c r="R2" s="81"/>
      <c r="S2" s="81"/>
    </row>
    <row r="3" spans="1:19" ht="14.5" thickBot="1" x14ac:dyDescent="0.35">
      <c r="A3" s="81"/>
      <c r="B3" s="81"/>
      <c r="C3" s="81"/>
      <c r="D3" s="81"/>
      <c r="E3" s="81"/>
      <c r="F3" s="81"/>
      <c r="G3" s="81"/>
      <c r="H3" s="81"/>
      <c r="I3" s="81"/>
      <c r="J3" s="81"/>
      <c r="K3" s="81"/>
      <c r="L3" s="81"/>
      <c r="M3" s="81"/>
      <c r="N3" s="81"/>
      <c r="O3" s="81"/>
      <c r="P3" s="81"/>
      <c r="Q3" s="81"/>
      <c r="R3" s="81"/>
      <c r="S3" s="81"/>
    </row>
    <row r="4" spans="1:19" ht="14.5" thickBot="1" x14ac:dyDescent="0.35">
      <c r="A4" s="84" t="s">
        <v>71</v>
      </c>
      <c r="B4" s="85"/>
      <c r="C4" s="85"/>
      <c r="D4" s="85"/>
      <c r="E4" s="85"/>
      <c r="F4" s="85"/>
      <c r="G4" s="85"/>
      <c r="H4" s="85"/>
      <c r="I4" s="85"/>
      <c r="J4" s="85"/>
      <c r="K4" s="85"/>
      <c r="L4" s="85"/>
      <c r="M4" s="85"/>
      <c r="N4" s="85"/>
      <c r="O4" s="85"/>
      <c r="P4" s="85"/>
      <c r="Q4" s="85"/>
      <c r="R4" s="86"/>
      <c r="S4" s="9"/>
    </row>
    <row r="5" spans="1:19" x14ac:dyDescent="0.3">
      <c r="A5" s="87" t="s">
        <v>72</v>
      </c>
      <c r="B5" s="88" t="s">
        <v>73</v>
      </c>
      <c r="C5" s="88" t="s">
        <v>74</v>
      </c>
      <c r="D5" s="89">
        <v>45323</v>
      </c>
      <c r="E5" s="90">
        <v>45352</v>
      </c>
      <c r="F5" s="90">
        <v>45383</v>
      </c>
      <c r="G5" s="90">
        <v>45413</v>
      </c>
      <c r="H5" s="91">
        <v>45444</v>
      </c>
      <c r="I5" s="91">
        <v>45474</v>
      </c>
      <c r="J5" s="91">
        <v>45505</v>
      </c>
      <c r="K5" s="91">
        <v>45536</v>
      </c>
      <c r="L5" s="91">
        <v>45566</v>
      </c>
      <c r="M5" s="91">
        <v>45597</v>
      </c>
      <c r="N5" s="91">
        <v>45627</v>
      </c>
      <c r="O5" s="91">
        <v>45658</v>
      </c>
      <c r="P5" s="91">
        <v>45689</v>
      </c>
      <c r="Q5" s="91">
        <v>45717</v>
      </c>
      <c r="R5" s="92">
        <v>45748</v>
      </c>
      <c r="S5" s="93"/>
    </row>
    <row r="6" spans="1:19" ht="16.5" x14ac:dyDescent="0.3">
      <c r="A6" s="94" t="s">
        <v>75</v>
      </c>
      <c r="B6" s="95" t="s">
        <v>76</v>
      </c>
      <c r="C6" s="96">
        <v>955</v>
      </c>
      <c r="D6" s="131"/>
      <c r="E6" s="132"/>
      <c r="F6" s="132"/>
      <c r="G6" s="132"/>
      <c r="H6" s="133"/>
      <c r="I6" s="95" t="s">
        <v>77</v>
      </c>
      <c r="J6" s="95"/>
      <c r="K6" s="95"/>
      <c r="L6" s="95"/>
      <c r="M6" s="95"/>
      <c r="N6" s="95"/>
      <c r="O6" s="95"/>
      <c r="P6" s="95"/>
      <c r="Q6" s="95"/>
      <c r="R6" s="97"/>
      <c r="S6" s="81"/>
    </row>
    <row r="7" spans="1:19" ht="16.5" x14ac:dyDescent="0.3">
      <c r="A7" s="98" t="s">
        <v>78</v>
      </c>
      <c r="B7" s="99" t="s">
        <v>79</v>
      </c>
      <c r="C7" s="100">
        <v>562</v>
      </c>
      <c r="D7" s="134"/>
      <c r="E7" s="135"/>
      <c r="F7" s="135"/>
      <c r="G7" s="135"/>
      <c r="H7" s="136"/>
      <c r="I7" s="95" t="s">
        <v>77</v>
      </c>
      <c r="J7" s="99"/>
      <c r="K7" s="99"/>
      <c r="L7" s="99"/>
      <c r="M7" s="99"/>
      <c r="N7" s="99"/>
      <c r="O7" s="99"/>
      <c r="P7" s="99"/>
      <c r="Q7" s="99"/>
      <c r="R7" s="101"/>
      <c r="S7" s="81"/>
    </row>
    <row r="8" spans="1:19" x14ac:dyDescent="0.3">
      <c r="A8" s="98" t="s">
        <v>80</v>
      </c>
      <c r="B8" s="99" t="s">
        <v>81</v>
      </c>
      <c r="C8" s="102">
        <v>200</v>
      </c>
      <c r="D8" s="129"/>
      <c r="E8" s="130"/>
      <c r="F8" s="130"/>
      <c r="G8" s="135"/>
      <c r="H8" s="135"/>
      <c r="I8" s="135"/>
      <c r="J8" s="135"/>
      <c r="K8" s="135"/>
      <c r="L8" s="137"/>
      <c r="M8" s="99" t="s">
        <v>82</v>
      </c>
      <c r="N8" s="99"/>
      <c r="O8" s="99"/>
      <c r="P8" s="99"/>
      <c r="Q8" s="99"/>
      <c r="R8" s="101"/>
      <c r="S8" s="81"/>
    </row>
    <row r="9" spans="1:19" x14ac:dyDescent="0.3">
      <c r="A9" s="98" t="s">
        <v>83</v>
      </c>
      <c r="B9" s="99" t="s">
        <v>79</v>
      </c>
      <c r="C9" s="102">
        <v>289</v>
      </c>
      <c r="D9" s="134"/>
      <c r="E9" s="135"/>
      <c r="F9" s="135"/>
      <c r="G9" s="135"/>
      <c r="H9" s="135"/>
      <c r="I9" s="135"/>
      <c r="J9" s="135"/>
      <c r="K9" s="135"/>
      <c r="L9" s="137"/>
      <c r="M9" s="99" t="s">
        <v>84</v>
      </c>
      <c r="N9" s="99"/>
      <c r="O9" s="99"/>
      <c r="P9" s="99"/>
      <c r="Q9" s="99"/>
      <c r="R9" s="101"/>
      <c r="S9" s="81"/>
    </row>
    <row r="10" spans="1:19" x14ac:dyDescent="0.3">
      <c r="A10" s="98" t="s">
        <v>85</v>
      </c>
      <c r="B10" s="99" t="s">
        <v>86</v>
      </c>
      <c r="C10" s="102">
        <v>1186</v>
      </c>
      <c r="D10" s="134"/>
      <c r="E10" s="135"/>
      <c r="F10" s="135"/>
      <c r="G10" s="135"/>
      <c r="H10" s="135"/>
      <c r="I10" s="135"/>
      <c r="J10" s="135"/>
      <c r="K10" s="135"/>
      <c r="L10" s="137"/>
      <c r="M10" s="99" t="s">
        <v>87</v>
      </c>
      <c r="N10" s="99"/>
      <c r="O10" s="99"/>
      <c r="P10" s="99"/>
      <c r="Q10" s="99"/>
      <c r="R10" s="101"/>
      <c r="S10" s="81"/>
    </row>
    <row r="11" spans="1:19" ht="16.5" x14ac:dyDescent="0.3">
      <c r="A11" s="98" t="s">
        <v>88</v>
      </c>
      <c r="B11" s="99" t="s">
        <v>89</v>
      </c>
      <c r="C11" s="102">
        <v>2138</v>
      </c>
      <c r="D11" s="134"/>
      <c r="E11" s="135"/>
      <c r="F11" s="135"/>
      <c r="G11" s="135"/>
      <c r="H11" s="137"/>
      <c r="I11" s="95" t="s">
        <v>77</v>
      </c>
      <c r="J11" s="99"/>
      <c r="K11" s="99"/>
      <c r="L11" s="99"/>
      <c r="M11" s="99"/>
      <c r="N11" s="99"/>
      <c r="O11" s="99"/>
      <c r="P11" s="99"/>
      <c r="Q11" s="99"/>
      <c r="R11" s="101"/>
      <c r="S11" s="81"/>
    </row>
    <row r="12" spans="1:19" ht="16.5" x14ac:dyDescent="0.3">
      <c r="A12" s="98" t="s">
        <v>90</v>
      </c>
      <c r="B12" s="99" t="s">
        <v>91</v>
      </c>
      <c r="C12" s="102">
        <v>1689</v>
      </c>
      <c r="D12" s="134"/>
      <c r="E12" s="135"/>
      <c r="F12" s="135"/>
      <c r="G12" s="135"/>
      <c r="H12" s="137"/>
      <c r="I12" s="95" t="s">
        <v>77</v>
      </c>
      <c r="J12" s="99"/>
      <c r="K12" s="99"/>
      <c r="L12" s="99"/>
      <c r="M12" s="99"/>
      <c r="N12" s="99"/>
      <c r="O12" s="99"/>
      <c r="P12" s="99"/>
      <c r="Q12" s="99"/>
      <c r="R12" s="101"/>
      <c r="S12" s="81"/>
    </row>
    <row r="13" spans="1:19" ht="17" thickBot="1" x14ac:dyDescent="0.35">
      <c r="A13" s="103" t="s">
        <v>92</v>
      </c>
      <c r="B13" s="104" t="s">
        <v>76</v>
      </c>
      <c r="C13" s="105">
        <v>326</v>
      </c>
      <c r="D13" s="138"/>
      <c r="E13" s="139"/>
      <c r="F13" s="139"/>
      <c r="G13" s="139"/>
      <c r="H13" s="140"/>
      <c r="I13" s="104" t="s">
        <v>77</v>
      </c>
      <c r="J13" s="104"/>
      <c r="K13" s="104"/>
      <c r="L13" s="104"/>
      <c r="M13" s="104"/>
      <c r="N13" s="104"/>
      <c r="O13" s="104"/>
      <c r="P13" s="104"/>
      <c r="Q13" s="104"/>
      <c r="R13" s="106"/>
      <c r="S13" s="81"/>
    </row>
    <row r="14" spans="1:19" ht="14.5" thickBot="1" x14ac:dyDescent="0.35">
      <c r="A14" s="81"/>
      <c r="B14" s="81"/>
      <c r="C14" s="81"/>
      <c r="D14" s="81"/>
      <c r="E14" s="81"/>
      <c r="F14" s="81"/>
      <c r="G14" s="81"/>
      <c r="H14" s="81"/>
      <c r="I14" s="81"/>
      <c r="J14" s="81"/>
      <c r="K14" s="81"/>
      <c r="L14" s="81"/>
      <c r="M14" s="81"/>
      <c r="N14" s="81"/>
      <c r="O14" s="81"/>
      <c r="P14" s="81"/>
      <c r="Q14" s="81"/>
      <c r="R14" s="81"/>
      <c r="S14" s="81"/>
    </row>
    <row r="15" spans="1:19" ht="14.5" thickBot="1" x14ac:dyDescent="0.35">
      <c r="A15" s="84" t="s">
        <v>93</v>
      </c>
      <c r="B15" s="85"/>
      <c r="C15" s="85"/>
      <c r="D15" s="85"/>
      <c r="E15" s="85"/>
      <c r="F15" s="85"/>
      <c r="G15" s="85"/>
      <c r="H15" s="85"/>
      <c r="I15" s="85"/>
      <c r="J15" s="85"/>
      <c r="K15" s="85"/>
      <c r="L15" s="85"/>
      <c r="M15" s="85"/>
      <c r="N15" s="85"/>
      <c r="O15" s="85"/>
      <c r="P15" s="85"/>
      <c r="Q15" s="85"/>
      <c r="R15" s="86"/>
      <c r="S15" s="81"/>
    </row>
    <row r="16" spans="1:19" x14ac:dyDescent="0.3">
      <c r="A16" s="107" t="s">
        <v>72</v>
      </c>
      <c r="B16" s="108" t="s">
        <v>73</v>
      </c>
      <c r="C16" s="108" t="s">
        <v>74</v>
      </c>
      <c r="D16" s="109">
        <v>45323</v>
      </c>
      <c r="E16" s="109">
        <v>45352</v>
      </c>
      <c r="F16" s="109">
        <v>45383</v>
      </c>
      <c r="G16" s="109">
        <v>45413</v>
      </c>
      <c r="H16" s="109">
        <v>45444</v>
      </c>
      <c r="I16" s="109">
        <v>45474</v>
      </c>
      <c r="J16" s="109">
        <v>45505</v>
      </c>
      <c r="K16" s="109">
        <v>45536</v>
      </c>
      <c r="L16" s="109">
        <v>45566</v>
      </c>
      <c r="M16" s="109">
        <v>45597</v>
      </c>
      <c r="N16" s="109">
        <v>45627</v>
      </c>
      <c r="O16" s="109">
        <v>45658</v>
      </c>
      <c r="P16" s="109">
        <v>45689</v>
      </c>
      <c r="Q16" s="109">
        <v>45717</v>
      </c>
      <c r="R16" s="110">
        <v>45748</v>
      </c>
      <c r="S16" s="81"/>
    </row>
    <row r="17" spans="1:19" x14ac:dyDescent="0.3">
      <c r="A17" s="94" t="s">
        <v>94</v>
      </c>
      <c r="B17" s="95" t="s">
        <v>76</v>
      </c>
      <c r="C17" s="96">
        <v>1244</v>
      </c>
      <c r="D17" s="131"/>
      <c r="E17" s="132"/>
      <c r="F17" s="132"/>
      <c r="G17" s="132"/>
      <c r="H17" s="132"/>
      <c r="I17" s="141"/>
      <c r="J17" s="111" t="s">
        <v>95</v>
      </c>
      <c r="K17" s="95"/>
      <c r="L17" s="95"/>
      <c r="M17" s="95"/>
      <c r="N17" s="95"/>
      <c r="O17" s="95"/>
      <c r="P17" s="95"/>
      <c r="Q17" s="95"/>
      <c r="R17" s="97"/>
      <c r="S17" s="81"/>
    </row>
    <row r="18" spans="1:19" x14ac:dyDescent="0.3">
      <c r="A18" s="98" t="s">
        <v>96</v>
      </c>
      <c r="B18" s="99" t="s">
        <v>97</v>
      </c>
      <c r="C18" s="102">
        <v>100</v>
      </c>
      <c r="D18" s="129"/>
      <c r="E18" s="130"/>
      <c r="F18" s="130"/>
      <c r="G18" s="130"/>
      <c r="H18" s="130"/>
      <c r="I18" s="130"/>
      <c r="J18" s="136"/>
      <c r="K18" s="135"/>
      <c r="L18" s="136"/>
      <c r="M18" s="112" t="s">
        <v>98</v>
      </c>
      <c r="N18" s="99"/>
      <c r="O18" s="99"/>
      <c r="P18" s="99"/>
      <c r="Q18" s="99"/>
      <c r="R18" s="101"/>
      <c r="S18" s="81"/>
    </row>
    <row r="19" spans="1:19" x14ac:dyDescent="0.3">
      <c r="A19" s="98" t="s">
        <v>99</v>
      </c>
      <c r="B19" s="99" t="s">
        <v>100</v>
      </c>
      <c r="C19" s="102">
        <v>600</v>
      </c>
      <c r="D19" s="134"/>
      <c r="E19" s="135"/>
      <c r="F19" s="135"/>
      <c r="G19" s="135"/>
      <c r="H19" s="135"/>
      <c r="I19" s="135"/>
      <c r="J19" s="136"/>
      <c r="K19" s="135"/>
      <c r="L19" s="134"/>
      <c r="M19" s="135"/>
      <c r="N19" s="136"/>
      <c r="O19" s="112" t="s">
        <v>101</v>
      </c>
      <c r="P19" s="99"/>
      <c r="Q19" s="99"/>
      <c r="R19" s="101"/>
      <c r="S19" s="81"/>
    </row>
    <row r="20" spans="1:19" x14ac:dyDescent="0.3">
      <c r="A20" s="98" t="s">
        <v>102</v>
      </c>
      <c r="B20" s="99" t="s">
        <v>91</v>
      </c>
      <c r="C20" s="102">
        <v>1840</v>
      </c>
      <c r="D20" s="134"/>
      <c r="E20" s="135"/>
      <c r="F20" s="135"/>
      <c r="G20" s="135"/>
      <c r="H20" s="136"/>
      <c r="I20" s="113" t="s">
        <v>103</v>
      </c>
      <c r="J20" s="114"/>
      <c r="K20" s="114"/>
      <c r="L20" s="114"/>
      <c r="M20" s="114"/>
      <c r="N20" s="115"/>
      <c r="O20" s="115"/>
      <c r="P20" s="115"/>
      <c r="Q20" s="115"/>
      <c r="R20" s="116"/>
      <c r="S20" s="81"/>
    </row>
    <row r="21" spans="1:19" x14ac:dyDescent="0.3">
      <c r="A21" s="98" t="s">
        <v>104</v>
      </c>
      <c r="B21" s="99" t="s">
        <v>105</v>
      </c>
      <c r="C21" s="102">
        <v>1164</v>
      </c>
      <c r="D21" s="134"/>
      <c r="E21" s="135"/>
      <c r="F21" s="135"/>
      <c r="G21" s="135"/>
      <c r="H21" s="136"/>
      <c r="I21" s="117"/>
      <c r="J21" s="126"/>
      <c r="K21" s="126"/>
      <c r="L21" s="126"/>
      <c r="M21" s="126"/>
      <c r="N21" s="118"/>
      <c r="O21" s="118"/>
      <c r="P21" s="118"/>
      <c r="Q21" s="118"/>
      <c r="R21" s="119"/>
      <c r="S21" s="81"/>
    </row>
    <row r="22" spans="1:19" x14ac:dyDescent="0.3">
      <c r="A22" s="98" t="s">
        <v>106</v>
      </c>
      <c r="B22" s="99" t="s">
        <v>107</v>
      </c>
      <c r="C22" s="102">
        <v>719</v>
      </c>
      <c r="D22" s="134"/>
      <c r="E22" s="135"/>
      <c r="F22" s="135"/>
      <c r="G22" s="135"/>
      <c r="H22" s="136"/>
      <c r="I22" s="117"/>
      <c r="J22" s="126"/>
      <c r="K22" s="126"/>
      <c r="L22" s="126"/>
      <c r="M22" s="126"/>
      <c r="N22" s="118"/>
      <c r="O22" s="118"/>
      <c r="P22" s="118"/>
      <c r="Q22" s="118"/>
      <c r="R22" s="119"/>
      <c r="S22" s="81"/>
    </row>
    <row r="23" spans="1:19" ht="14.5" thickBot="1" x14ac:dyDescent="0.35">
      <c r="A23" s="120" t="s">
        <v>108</v>
      </c>
      <c r="B23" s="121" t="s">
        <v>109</v>
      </c>
      <c r="C23" s="122">
        <v>1595</v>
      </c>
      <c r="D23" s="138"/>
      <c r="E23" s="139"/>
      <c r="F23" s="139"/>
      <c r="G23" s="139"/>
      <c r="H23" s="142"/>
      <c r="I23" s="123"/>
      <c r="J23" s="124"/>
      <c r="K23" s="124"/>
      <c r="L23" s="124"/>
      <c r="M23" s="124"/>
      <c r="N23" s="121"/>
      <c r="O23" s="121"/>
      <c r="P23" s="121"/>
      <c r="Q23" s="121"/>
      <c r="R23" s="125"/>
      <c r="S23" s="81"/>
    </row>
    <row r="24" spans="1:19" x14ac:dyDescent="0.3">
      <c r="A24" s="81"/>
      <c r="B24" s="81"/>
      <c r="C24" s="81"/>
      <c r="D24" s="81"/>
      <c r="E24" s="81"/>
      <c r="F24" s="81"/>
      <c r="G24" s="81"/>
      <c r="H24" s="81"/>
      <c r="I24" s="81"/>
      <c r="J24" s="81"/>
      <c r="K24" s="81"/>
      <c r="L24" s="81"/>
      <c r="M24" s="81"/>
      <c r="N24" s="81"/>
      <c r="O24" s="81"/>
      <c r="P24" s="81"/>
      <c r="Q24" s="81"/>
      <c r="R24" s="81"/>
      <c r="S24" s="81"/>
    </row>
    <row r="25" spans="1:19" x14ac:dyDescent="0.3">
      <c r="A25" s="81" t="s">
        <v>110</v>
      </c>
      <c r="B25" s="81"/>
      <c r="C25" s="81"/>
      <c r="D25" s="81"/>
      <c r="E25" s="81"/>
      <c r="F25" s="81"/>
      <c r="G25" s="81"/>
      <c r="H25" s="81"/>
      <c r="I25" s="81"/>
      <c r="J25" s="81"/>
      <c r="K25" s="81"/>
      <c r="L25" s="81"/>
      <c r="M25" s="81"/>
      <c r="N25" s="81"/>
      <c r="O25" s="81"/>
      <c r="P25" s="81"/>
      <c r="Q25" s="81"/>
      <c r="R25" s="81"/>
      <c r="S25" s="81"/>
    </row>
    <row r="26" spans="1:19" x14ac:dyDescent="0.3">
      <c r="A26" s="81"/>
      <c r="B26" s="81"/>
      <c r="C26" s="81"/>
      <c r="D26" s="81"/>
      <c r="E26" s="81"/>
      <c r="F26" s="81"/>
      <c r="G26" s="81"/>
      <c r="H26" s="81"/>
      <c r="I26" s="81"/>
      <c r="J26" s="81"/>
      <c r="K26" s="81"/>
      <c r="L26" s="81"/>
      <c r="M26" s="81"/>
      <c r="N26" s="81"/>
      <c r="O26" s="81"/>
      <c r="P26" s="81"/>
      <c r="Q26" s="81"/>
      <c r="R26" s="81"/>
      <c r="S26" s="81"/>
    </row>
    <row r="27" spans="1:19" x14ac:dyDescent="0.3">
      <c r="A27" s="81"/>
      <c r="B27" s="81"/>
      <c r="C27" s="81"/>
      <c r="D27" s="81"/>
      <c r="E27" s="81"/>
      <c r="F27" s="81"/>
      <c r="G27" s="81"/>
      <c r="H27" s="81"/>
      <c r="I27" s="81"/>
      <c r="J27" s="81"/>
      <c r="K27" s="81"/>
      <c r="L27" s="81"/>
      <c r="M27" s="81"/>
      <c r="N27" s="81"/>
      <c r="O27" s="81"/>
      <c r="P27" s="81"/>
      <c r="Q27" s="81"/>
      <c r="R27" s="81"/>
      <c r="S27" s="81"/>
    </row>
  </sheetData>
  <sheetProtection sheet="1" objects="1" scenarios="1" selectLockedCells="1"/>
  <mergeCells count="6">
    <mergeCell ref="D2:F2"/>
    <mergeCell ref="G2:H2"/>
    <mergeCell ref="I2:L2"/>
    <mergeCell ref="A4:R4"/>
    <mergeCell ref="A15:R15"/>
    <mergeCell ref="I20:M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66C51-3D84-484A-9CAE-DF22D1CC9824}">
  <sheetPr>
    <pageSetUpPr fitToPage="1"/>
  </sheetPr>
  <dimension ref="A1:IQ57"/>
  <sheetViews>
    <sheetView showGridLines="0" topLeftCell="A3" zoomScale="50" zoomScaleNormal="50" zoomScalePageLayoutView="85" workbookViewId="0">
      <selection activeCell="D46" sqref="D46"/>
    </sheetView>
  </sheetViews>
  <sheetFormatPr defaultColWidth="9" defaultRowHeight="14" x14ac:dyDescent="0.3"/>
  <cols>
    <col min="2" max="2" width="38.1640625" style="24" customWidth="1"/>
    <col min="3" max="10" width="13.08203125" style="24" customWidth="1"/>
    <col min="11" max="11" width="12.08203125" style="24" bestFit="1" customWidth="1"/>
    <col min="12" max="16384" width="9" style="24"/>
  </cols>
  <sheetData>
    <row r="1" spans="2:13" x14ac:dyDescent="0.3">
      <c r="B1"/>
      <c r="C1"/>
      <c r="D1"/>
      <c r="E1"/>
      <c r="F1"/>
      <c r="G1"/>
      <c r="H1"/>
      <c r="I1"/>
      <c r="J1"/>
      <c r="K1"/>
      <c r="L1"/>
      <c r="M1"/>
    </row>
    <row r="2" spans="2:13" x14ac:dyDescent="0.3">
      <c r="B2" s="9" t="s">
        <v>46</v>
      </c>
      <c r="C2" s="23"/>
      <c r="D2" s="23"/>
      <c r="E2" s="23"/>
      <c r="F2" s="9" t="s">
        <v>41</v>
      </c>
      <c r="G2" s="79" t="s">
        <v>42</v>
      </c>
      <c r="H2" s="79"/>
      <c r="I2" s="79"/>
      <c r="J2" s="79"/>
      <c r="K2" s="79"/>
      <c r="L2"/>
      <c r="M2"/>
    </row>
    <row r="3" spans="2:13" x14ac:dyDescent="0.3">
      <c r="B3" s="9" t="s">
        <v>39</v>
      </c>
      <c r="C3"/>
      <c r="D3"/>
      <c r="E3"/>
      <c r="F3"/>
      <c r="G3"/>
      <c r="H3"/>
      <c r="I3"/>
      <c r="J3"/>
      <c r="K3"/>
      <c r="L3"/>
      <c r="M3"/>
    </row>
    <row r="4" spans="2:13" x14ac:dyDescent="0.3">
      <c r="B4" s="9" t="s">
        <v>60</v>
      </c>
      <c r="C4"/>
      <c r="D4"/>
      <c r="E4"/>
      <c r="F4"/>
      <c r="G4"/>
      <c r="K4"/>
      <c r="L4"/>
      <c r="M4"/>
    </row>
    <row r="5" spans="2:13" x14ac:dyDescent="0.3">
      <c r="B5" s="9" t="s">
        <v>22</v>
      </c>
      <c r="C5"/>
      <c r="D5"/>
      <c r="E5"/>
      <c r="F5"/>
      <c r="G5"/>
      <c r="H5"/>
      <c r="I5"/>
      <c r="J5"/>
      <c r="K5"/>
      <c r="L5"/>
      <c r="M5"/>
    </row>
    <row r="6" spans="2:13" ht="15" customHeight="1" x14ac:dyDescent="0.3">
      <c r="B6" s="25" t="s">
        <v>23</v>
      </c>
      <c r="C6"/>
      <c r="D6"/>
      <c r="E6"/>
      <c r="F6"/>
      <c r="G6"/>
      <c r="H6"/>
      <c r="I6"/>
      <c r="J6"/>
      <c r="K6"/>
      <c r="L6"/>
      <c r="M6"/>
    </row>
    <row r="7" spans="2:13" x14ac:dyDescent="0.3">
      <c r="B7"/>
      <c r="C7"/>
      <c r="D7"/>
      <c r="E7"/>
      <c r="F7"/>
      <c r="G7"/>
      <c r="H7"/>
      <c r="I7"/>
      <c r="J7"/>
      <c r="K7"/>
      <c r="L7"/>
      <c r="M7"/>
    </row>
    <row r="8" spans="2:13" x14ac:dyDescent="0.3">
      <c r="B8" s="9" t="s">
        <v>40</v>
      </c>
      <c r="E8"/>
      <c r="F8"/>
      <c r="G8"/>
      <c r="H8"/>
      <c r="I8"/>
      <c r="J8"/>
      <c r="K8"/>
      <c r="L8"/>
      <c r="M8"/>
    </row>
    <row r="9" spans="2:13" x14ac:dyDescent="0.3">
      <c r="B9" t="s">
        <v>47</v>
      </c>
      <c r="E9"/>
      <c r="F9"/>
      <c r="G9"/>
      <c r="H9"/>
      <c r="I9"/>
      <c r="J9"/>
      <c r="K9"/>
      <c r="L9"/>
      <c r="M9"/>
    </row>
    <row r="10" spans="2:13" ht="14.5" thickBot="1" x14ac:dyDescent="0.35">
      <c r="B10" s="76" t="s">
        <v>24</v>
      </c>
      <c r="C10" s="76"/>
      <c r="D10" s="76"/>
      <c r="E10" s="76"/>
      <c r="F10" s="76"/>
      <c r="G10" s="77"/>
      <c r="H10"/>
      <c r="I10"/>
      <c r="J10"/>
      <c r="K10"/>
      <c r="L10"/>
      <c r="M10"/>
    </row>
    <row r="11" spans="2:13" ht="14.5" thickBot="1" x14ac:dyDescent="0.35">
      <c r="B11" s="18"/>
      <c r="C11" s="19">
        <v>2024</v>
      </c>
      <c r="D11" s="19">
        <f t="shared" ref="D11:E11" si="0">C11+1</f>
        <v>2025</v>
      </c>
      <c r="E11" s="19">
        <f t="shared" si="0"/>
        <v>2026</v>
      </c>
      <c r="F11" s="20" t="s">
        <v>1</v>
      </c>
      <c r="G11"/>
      <c r="H11"/>
      <c r="I11"/>
      <c r="J11"/>
      <c r="K11"/>
    </row>
    <row r="12" spans="2:13" x14ac:dyDescent="0.3">
      <c r="B12" s="1" t="s">
        <v>8</v>
      </c>
      <c r="C12" s="3"/>
      <c r="D12" s="3"/>
      <c r="E12" s="3"/>
      <c r="F12" s="12"/>
      <c r="G12"/>
      <c r="H12"/>
      <c r="I12"/>
      <c r="J12"/>
      <c r="K12"/>
    </row>
    <row r="13" spans="2:13" ht="16.5" x14ac:dyDescent="0.35">
      <c r="B13" s="2" t="s">
        <v>44</v>
      </c>
      <c r="C13" s="71">
        <v>1219064.3</v>
      </c>
      <c r="D13" s="69">
        <v>1242252.1200000001</v>
      </c>
      <c r="E13" s="69">
        <v>1268206.5400000003</v>
      </c>
      <c r="F13" s="22">
        <f>SUM(C13:E13)</f>
        <v>3729522.96</v>
      </c>
      <c r="G13"/>
      <c r="H13"/>
    </row>
    <row r="14" spans="2:13" x14ac:dyDescent="0.3">
      <c r="B14" s="2" t="s">
        <v>0</v>
      </c>
      <c r="C14" s="26">
        <f>IFERROR(C26/C13,0)</f>
        <v>0</v>
      </c>
      <c r="D14" s="26">
        <f>IFERROR(D26/D13,0)</f>
        <v>0</v>
      </c>
      <c r="E14" s="26">
        <f>IFERROR(E26/E13,0)</f>
        <v>0</v>
      </c>
      <c r="F14" s="27">
        <f>IFERROR(F26/F13,0)</f>
        <v>0</v>
      </c>
      <c r="G14"/>
      <c r="H14"/>
    </row>
    <row r="15" spans="2:13" x14ac:dyDescent="0.3">
      <c r="B15" s="2" t="s">
        <v>2</v>
      </c>
      <c r="C15" s="28">
        <f>SUM(C16:C18)</f>
        <v>1675</v>
      </c>
      <c r="D15" s="28">
        <f t="shared" ref="D15:E15" si="1">C15</f>
        <v>1675</v>
      </c>
      <c r="E15" s="28">
        <f t="shared" si="1"/>
        <v>1675</v>
      </c>
      <c r="F15" s="29">
        <f>IF(MIN(C15:E15)&lt;&gt;MAX(C15:E15),"Please verify inconsistency of Sq. Ft. numbers in pro forma",AVERAGE(C15:E15))</f>
        <v>1675</v>
      </c>
      <c r="G15"/>
      <c r="H15"/>
    </row>
    <row r="16" spans="2:13" x14ac:dyDescent="0.3">
      <c r="B16" s="72" t="s">
        <v>63</v>
      </c>
      <c r="C16" s="28">
        <v>289</v>
      </c>
      <c r="D16" s="28">
        <v>289</v>
      </c>
      <c r="E16" s="28">
        <v>289</v>
      </c>
      <c r="F16" s="29"/>
      <c r="G16"/>
      <c r="H16"/>
    </row>
    <row r="17" spans="1:8" x14ac:dyDescent="0.3">
      <c r="B17" s="72" t="s">
        <v>62</v>
      </c>
      <c r="C17" s="28">
        <v>1186</v>
      </c>
      <c r="D17" s="28">
        <v>1186</v>
      </c>
      <c r="E17" s="28">
        <v>1186</v>
      </c>
      <c r="F17" s="29"/>
      <c r="G17"/>
      <c r="H17"/>
    </row>
    <row r="18" spans="1:8" x14ac:dyDescent="0.3">
      <c r="B18" s="72" t="s">
        <v>61</v>
      </c>
      <c r="C18" s="28">
        <v>200</v>
      </c>
      <c r="D18" s="28">
        <v>200</v>
      </c>
      <c r="E18" s="28">
        <v>200</v>
      </c>
      <c r="F18" s="29"/>
      <c r="G18"/>
      <c r="H18"/>
    </row>
    <row r="19" spans="1:8" x14ac:dyDescent="0.3">
      <c r="B19" s="2" t="s">
        <v>13</v>
      </c>
      <c r="C19" s="4">
        <f>IFERROR(C26/C15,0)</f>
        <v>0</v>
      </c>
      <c r="D19" s="4">
        <f>IFERROR(D26/D15,0)</f>
        <v>0</v>
      </c>
      <c r="E19" s="4">
        <f>IFERROR(E26/E15,0)</f>
        <v>0</v>
      </c>
      <c r="F19" s="38">
        <f>IFERROR(F26/F15/10,0)</f>
        <v>0</v>
      </c>
      <c r="G19"/>
      <c r="H19"/>
    </row>
    <row r="20" spans="1:8" x14ac:dyDescent="0.3">
      <c r="B20" s="2"/>
      <c r="C20" s="4"/>
      <c r="D20" s="4"/>
      <c r="E20" s="4"/>
      <c r="F20" s="12"/>
      <c r="G20"/>
      <c r="H20"/>
    </row>
    <row r="21" spans="1:8" s="35" customFormat="1" x14ac:dyDescent="0.3">
      <c r="A21" s="9"/>
      <c r="B21" s="1" t="s">
        <v>7</v>
      </c>
      <c r="C21" s="4"/>
      <c r="D21" s="4"/>
      <c r="E21" s="4"/>
      <c r="F21" s="12"/>
      <c r="G21" s="9"/>
      <c r="H21" s="9"/>
    </row>
    <row r="22" spans="1:8" s="35" customFormat="1" x14ac:dyDescent="0.3">
      <c r="A22" s="9"/>
      <c r="B22" s="1" t="s">
        <v>31</v>
      </c>
      <c r="C22" s="4"/>
      <c r="D22" s="4"/>
      <c r="E22" s="4"/>
      <c r="F22" s="12"/>
      <c r="G22" s="9"/>
      <c r="H22" s="9"/>
    </row>
    <row r="23" spans="1:8" s="35" customFormat="1" x14ac:dyDescent="0.3">
      <c r="A23" s="9"/>
      <c r="B23" s="51" t="s">
        <v>45</v>
      </c>
      <c r="C23" s="75">
        <f>SUM(C24:C25)</f>
        <v>0</v>
      </c>
      <c r="D23" s="75">
        <f t="shared" ref="D23:E23" si="2">SUM(D24:D25)</f>
        <v>0</v>
      </c>
      <c r="E23" s="75">
        <f t="shared" si="2"/>
        <v>0</v>
      </c>
      <c r="F23" s="12">
        <f>SUM(C23:E23)</f>
        <v>0</v>
      </c>
      <c r="G23" s="9"/>
      <c r="H23" s="9"/>
    </row>
    <row r="24" spans="1:8" s="35" customFormat="1" x14ac:dyDescent="0.3">
      <c r="A24" s="9"/>
      <c r="B24" s="74" t="s">
        <v>64</v>
      </c>
      <c r="C24" s="30">
        <v>0</v>
      </c>
      <c r="D24" s="30">
        <v>0</v>
      </c>
      <c r="E24" s="30">
        <v>0</v>
      </c>
      <c r="F24" s="12"/>
      <c r="G24" s="9"/>
      <c r="H24" s="9"/>
    </row>
    <row r="25" spans="1:8" s="35" customFormat="1" x14ac:dyDescent="0.3">
      <c r="A25" s="9"/>
      <c r="B25" s="74" t="s">
        <v>61</v>
      </c>
      <c r="C25" s="31">
        <v>0</v>
      </c>
      <c r="D25" s="31">
        <v>0</v>
      </c>
      <c r="E25" s="78">
        <v>0</v>
      </c>
      <c r="F25" s="12"/>
      <c r="G25" s="9"/>
      <c r="H25" s="9"/>
    </row>
    <row r="26" spans="1:8" x14ac:dyDescent="0.3">
      <c r="B26" s="1" t="s">
        <v>35</v>
      </c>
      <c r="C26" s="52">
        <f>C23</f>
        <v>0</v>
      </c>
      <c r="D26" s="52">
        <f>D23</f>
        <v>0</v>
      </c>
      <c r="E26" s="52">
        <f>E23</f>
        <v>0</v>
      </c>
      <c r="F26" s="53">
        <f>SUM(F23:F25)</f>
        <v>0</v>
      </c>
      <c r="G26"/>
      <c r="H26"/>
    </row>
    <row r="27" spans="1:8" x14ac:dyDescent="0.3">
      <c r="B27" s="2"/>
      <c r="C27" s="4"/>
      <c r="D27" s="4"/>
      <c r="E27" s="4"/>
      <c r="F27" s="12"/>
      <c r="G27"/>
      <c r="H27"/>
    </row>
    <row r="28" spans="1:8" x14ac:dyDescent="0.3">
      <c r="B28" s="2" t="s">
        <v>3</v>
      </c>
      <c r="C28" s="31">
        <v>0</v>
      </c>
      <c r="D28" s="31">
        <v>0</v>
      </c>
      <c r="E28" s="31">
        <v>0</v>
      </c>
      <c r="F28" s="13">
        <f>SUM(C28:E28)</f>
        <v>0</v>
      </c>
      <c r="G28"/>
      <c r="H28"/>
    </row>
    <row r="29" spans="1:8" x14ac:dyDescent="0.3">
      <c r="B29" s="2" t="s">
        <v>5</v>
      </c>
      <c r="C29" s="4">
        <f t="shared" ref="C29:E29" si="3">C26-C28</f>
        <v>0</v>
      </c>
      <c r="D29" s="4">
        <f t="shared" si="3"/>
        <v>0</v>
      </c>
      <c r="E29" s="4">
        <f t="shared" si="3"/>
        <v>0</v>
      </c>
      <c r="F29" s="12">
        <f>F26-F28</f>
        <v>0</v>
      </c>
      <c r="G29"/>
      <c r="H29"/>
    </row>
    <row r="30" spans="1:8" x14ac:dyDescent="0.3">
      <c r="B30" s="2"/>
      <c r="C30" s="4"/>
      <c r="D30" s="4"/>
      <c r="E30" s="4"/>
      <c r="F30" s="12"/>
      <c r="G30"/>
      <c r="H30"/>
    </row>
    <row r="31" spans="1:8" x14ac:dyDescent="0.3">
      <c r="B31" s="7" t="s">
        <v>6</v>
      </c>
      <c r="C31" s="4"/>
      <c r="D31" s="4"/>
      <c r="E31" s="4"/>
      <c r="F31" s="12"/>
      <c r="G31"/>
      <c r="H31"/>
    </row>
    <row r="32" spans="1:8" x14ac:dyDescent="0.3">
      <c r="B32" s="2" t="s">
        <v>14</v>
      </c>
      <c r="C32" s="30">
        <v>0</v>
      </c>
      <c r="D32" s="30">
        <v>0</v>
      </c>
      <c r="E32" s="30">
        <v>0</v>
      </c>
      <c r="F32" s="12">
        <f t="shared" ref="F32:F42" si="4">SUM(C32:E32)</f>
        <v>0</v>
      </c>
      <c r="G32"/>
      <c r="H32"/>
    </row>
    <row r="33" spans="1:8" x14ac:dyDescent="0.3">
      <c r="B33" s="2" t="s">
        <v>15</v>
      </c>
      <c r="C33" s="30">
        <v>0</v>
      </c>
      <c r="D33" s="30">
        <v>0</v>
      </c>
      <c r="E33" s="30">
        <v>0</v>
      </c>
      <c r="F33" s="12">
        <f t="shared" si="4"/>
        <v>0</v>
      </c>
      <c r="G33"/>
      <c r="H33"/>
    </row>
    <row r="34" spans="1:8" x14ac:dyDescent="0.3">
      <c r="B34" s="2" t="s">
        <v>16</v>
      </c>
      <c r="C34" s="30">
        <v>0</v>
      </c>
      <c r="D34" s="30">
        <v>0</v>
      </c>
      <c r="E34" s="30">
        <v>0</v>
      </c>
      <c r="F34" s="12">
        <f t="shared" si="4"/>
        <v>0</v>
      </c>
      <c r="G34"/>
      <c r="H34"/>
    </row>
    <row r="35" spans="1:8" x14ac:dyDescent="0.3">
      <c r="B35" s="2" t="s">
        <v>21</v>
      </c>
      <c r="C35" s="30">
        <v>0</v>
      </c>
      <c r="D35" s="30">
        <v>0</v>
      </c>
      <c r="E35" s="30">
        <v>0</v>
      </c>
      <c r="F35" s="12">
        <f t="shared" si="4"/>
        <v>0</v>
      </c>
      <c r="G35"/>
      <c r="H35"/>
    </row>
    <row r="36" spans="1:8" x14ac:dyDescent="0.3">
      <c r="B36" s="2" t="s">
        <v>20</v>
      </c>
      <c r="C36" s="30">
        <v>0</v>
      </c>
      <c r="D36" s="30">
        <v>0</v>
      </c>
      <c r="E36" s="30">
        <v>0</v>
      </c>
      <c r="F36" s="12">
        <f t="shared" si="4"/>
        <v>0</v>
      </c>
      <c r="G36"/>
      <c r="H36"/>
    </row>
    <row r="37" spans="1:8" x14ac:dyDescent="0.3">
      <c r="B37" s="2" t="s">
        <v>30</v>
      </c>
      <c r="C37" s="30">
        <v>0</v>
      </c>
      <c r="D37" s="30">
        <v>0</v>
      </c>
      <c r="E37" s="30">
        <v>0</v>
      </c>
      <c r="F37" s="12">
        <f t="shared" si="4"/>
        <v>0</v>
      </c>
      <c r="G37"/>
      <c r="H37"/>
    </row>
    <row r="38" spans="1:8" x14ac:dyDescent="0.3">
      <c r="B38" s="2" t="s">
        <v>29</v>
      </c>
      <c r="C38" s="30">
        <v>0</v>
      </c>
      <c r="D38" s="30">
        <v>0</v>
      </c>
      <c r="E38" s="30">
        <v>0</v>
      </c>
      <c r="F38" s="12">
        <f t="shared" si="4"/>
        <v>0</v>
      </c>
      <c r="G38"/>
      <c r="H38"/>
    </row>
    <row r="39" spans="1:8" x14ac:dyDescent="0.3">
      <c r="B39" s="2" t="s">
        <v>18</v>
      </c>
      <c r="C39" s="30">
        <v>0</v>
      </c>
      <c r="D39" s="30">
        <v>0</v>
      </c>
      <c r="E39" s="30">
        <v>0</v>
      </c>
      <c r="F39" s="12">
        <f t="shared" si="4"/>
        <v>0</v>
      </c>
      <c r="G39"/>
      <c r="H39"/>
    </row>
    <row r="40" spans="1:8" x14ac:dyDescent="0.3">
      <c r="B40" s="2" t="s">
        <v>28</v>
      </c>
      <c r="C40" s="30">
        <v>0</v>
      </c>
      <c r="D40" s="30">
        <v>0</v>
      </c>
      <c r="E40" s="30">
        <v>0</v>
      </c>
      <c r="F40" s="12">
        <f t="shared" si="4"/>
        <v>0</v>
      </c>
      <c r="G40"/>
      <c r="H40"/>
    </row>
    <row r="41" spans="1:8" x14ac:dyDescent="0.3">
      <c r="B41" s="2" t="s">
        <v>19</v>
      </c>
      <c r="C41" s="30">
        <v>0</v>
      </c>
      <c r="D41" s="30">
        <v>0</v>
      </c>
      <c r="E41" s="30">
        <v>0</v>
      </c>
      <c r="F41" s="12">
        <f t="shared" si="4"/>
        <v>0</v>
      </c>
      <c r="G41"/>
      <c r="H41"/>
    </row>
    <row r="42" spans="1:8" s="35" customFormat="1" x14ac:dyDescent="0.3">
      <c r="A42" s="9"/>
      <c r="B42" s="2" t="s">
        <v>4</v>
      </c>
      <c r="C42" s="31">
        <v>0</v>
      </c>
      <c r="D42" s="31">
        <v>0</v>
      </c>
      <c r="E42" s="31">
        <v>0</v>
      </c>
      <c r="F42" s="12">
        <f t="shared" si="4"/>
        <v>0</v>
      </c>
      <c r="G42" s="9"/>
      <c r="H42" s="9"/>
    </row>
    <row r="43" spans="1:8" x14ac:dyDescent="0.3">
      <c r="B43" s="1" t="s">
        <v>9</v>
      </c>
      <c r="C43" s="5">
        <f t="shared" ref="C43:F43" si="5">SUM(C32:C42)</f>
        <v>0</v>
      </c>
      <c r="D43" s="5">
        <f t="shared" si="5"/>
        <v>0</v>
      </c>
      <c r="E43" s="5">
        <f t="shared" si="5"/>
        <v>0</v>
      </c>
      <c r="F43" s="12">
        <f t="shared" si="5"/>
        <v>0</v>
      </c>
      <c r="G43"/>
      <c r="H43"/>
    </row>
    <row r="44" spans="1:8" x14ac:dyDescent="0.3">
      <c r="B44" s="2"/>
      <c r="C44" s="5"/>
      <c r="D44" s="5"/>
      <c r="E44" s="5"/>
      <c r="F44" s="14"/>
      <c r="G44"/>
      <c r="H44"/>
    </row>
    <row r="45" spans="1:8" x14ac:dyDescent="0.3">
      <c r="B45" s="2" t="s">
        <v>17</v>
      </c>
      <c r="C45" s="8">
        <f t="shared" ref="C45:F45" si="6">C29-C43</f>
        <v>0</v>
      </c>
      <c r="D45" s="8">
        <f t="shared" si="6"/>
        <v>0</v>
      </c>
      <c r="E45" s="8">
        <f t="shared" si="6"/>
        <v>0</v>
      </c>
      <c r="F45" s="15">
        <f t="shared" si="6"/>
        <v>0</v>
      </c>
      <c r="G45"/>
      <c r="H45"/>
    </row>
    <row r="46" spans="1:8" x14ac:dyDescent="0.3">
      <c r="B46" s="2" t="s">
        <v>10</v>
      </c>
      <c r="C46" s="32">
        <v>0</v>
      </c>
      <c r="D46" s="32">
        <v>0</v>
      </c>
      <c r="E46" s="32">
        <v>0</v>
      </c>
      <c r="F46" s="16">
        <f>SUM(C46:E46)</f>
        <v>0</v>
      </c>
      <c r="G46"/>
      <c r="H46"/>
    </row>
    <row r="47" spans="1:8" x14ac:dyDescent="0.3">
      <c r="B47" s="1" t="s">
        <v>11</v>
      </c>
      <c r="C47" s="4">
        <f t="shared" ref="C47:F47" si="7">C45-C46</f>
        <v>0</v>
      </c>
      <c r="D47" s="4">
        <f t="shared" si="7"/>
        <v>0</v>
      </c>
      <c r="E47" s="4">
        <f t="shared" si="7"/>
        <v>0</v>
      </c>
      <c r="F47" s="12">
        <f t="shared" si="7"/>
        <v>0</v>
      </c>
      <c r="G47"/>
      <c r="H47"/>
    </row>
    <row r="48" spans="1:8" x14ac:dyDescent="0.3">
      <c r="B48" s="2"/>
      <c r="C48" s="4"/>
      <c r="D48" s="4"/>
      <c r="E48" s="4"/>
      <c r="F48" s="12"/>
      <c r="G48" s="4"/>
      <c r="H48"/>
    </row>
    <row r="49" spans="1:251" ht="15.75" customHeight="1" x14ac:dyDescent="0.3">
      <c r="B49" s="2" t="s">
        <v>50</v>
      </c>
      <c r="C49" s="4"/>
      <c r="D49" s="4"/>
      <c r="E49" s="4"/>
      <c r="F49" s="33">
        <v>0</v>
      </c>
      <c r="G49"/>
      <c r="H49"/>
    </row>
    <row r="50" spans="1:251" x14ac:dyDescent="0.3">
      <c r="B50" s="2" t="s">
        <v>12</v>
      </c>
      <c r="C50" s="4"/>
      <c r="D50" s="4"/>
      <c r="E50" s="4"/>
      <c r="F50" s="14">
        <f>IFERROR(F49/F15,0)</f>
        <v>0</v>
      </c>
      <c r="G50"/>
      <c r="H50"/>
    </row>
    <row r="51" spans="1:251" ht="14.5" x14ac:dyDescent="0.35">
      <c r="B51" s="11"/>
      <c r="C51" s="4"/>
      <c r="D51" s="4"/>
      <c r="E51" s="4"/>
      <c r="F51" s="14"/>
      <c r="G51"/>
      <c r="H51"/>
    </row>
    <row r="52" spans="1:251" x14ac:dyDescent="0.3">
      <c r="B52" s="2"/>
      <c r="C52" s="4"/>
      <c r="D52" s="4"/>
      <c r="E52" s="4"/>
      <c r="F52" s="14"/>
      <c r="G52"/>
      <c r="H52"/>
    </row>
    <row r="53" spans="1:251" ht="14.5" thickBot="1" x14ac:dyDescent="0.35">
      <c r="B53" s="6"/>
      <c r="C53" s="10"/>
      <c r="D53" s="10"/>
      <c r="E53" s="10"/>
      <c r="F53" s="17"/>
      <c r="G53"/>
      <c r="H53"/>
    </row>
    <row r="54" spans="1:251" customFormat="1" ht="14.25" customHeight="1" x14ac:dyDescent="0.3">
      <c r="B54" s="34" t="s">
        <v>25</v>
      </c>
      <c r="C54" s="4"/>
      <c r="D54" s="4"/>
      <c r="E54" s="4"/>
      <c r="F54" s="4"/>
      <c r="G54" s="4"/>
    </row>
    <row r="55" spans="1:251" s="47" customFormat="1" ht="50.5" customHeight="1" x14ac:dyDescent="0.35">
      <c r="A55" s="48"/>
      <c r="B55" s="80" t="s">
        <v>57</v>
      </c>
      <c r="C55" s="80"/>
      <c r="D55" s="80"/>
      <c r="E55" s="80"/>
      <c r="F55" s="80"/>
      <c r="G55" s="80"/>
      <c r="H55" s="80"/>
      <c r="I55" s="80"/>
      <c r="J55" s="80"/>
      <c r="K55" s="80"/>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row>
    <row r="56" spans="1:251" x14ac:dyDescent="0.3">
      <c r="B56" s="61" t="s">
        <v>36</v>
      </c>
      <c r="C56" s="61"/>
      <c r="D56" s="61"/>
      <c r="E56" s="61"/>
      <c r="F56" s="61"/>
      <c r="G56" s="61"/>
      <c r="H56" s="61"/>
      <c r="I56" s="61"/>
      <c r="J56" s="61"/>
      <c r="K56" s="61"/>
    </row>
    <row r="57" spans="1:251" customFormat="1" x14ac:dyDescent="0.3">
      <c r="B57" s="24"/>
      <c r="C57" s="24"/>
      <c r="D57" s="24"/>
      <c r="E57" s="24"/>
      <c r="F57" s="24"/>
      <c r="G57" s="24"/>
    </row>
  </sheetData>
  <sheetProtection sheet="1"/>
  <protectedRanges>
    <protectedRange sqref="B6 G2 C24:E25 C28:E28 C32:E42 C46:E46 F49" name="Range1"/>
  </protectedRanges>
  <mergeCells count="2">
    <mergeCell ref="G2:K2"/>
    <mergeCell ref="B55:K55"/>
  </mergeCells>
  <pageMargins left="0.25" right="0.21" top="0.42" bottom="0.39" header="0.23" footer="0.17"/>
  <pageSetup scale="63" orientation="landscape" r:id="rId1"/>
  <ignoredErrors>
    <ignoredError sqref="C23 D23:E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461D-58FA-4419-8F5B-CED22EAE1C10}">
  <sheetPr>
    <pageSetUpPr fitToPage="1"/>
  </sheetPr>
  <dimension ref="A1:IQ67"/>
  <sheetViews>
    <sheetView showGridLines="0" topLeftCell="A37" zoomScale="70" zoomScaleNormal="70" zoomScalePageLayoutView="85" workbookViewId="0">
      <selection activeCell="I59" sqref="I59"/>
    </sheetView>
  </sheetViews>
  <sheetFormatPr defaultColWidth="9" defaultRowHeight="14" x14ac:dyDescent="0.3"/>
  <cols>
    <col min="2" max="2" width="38.1640625" style="24" customWidth="1"/>
    <col min="3" max="10" width="13.08203125" style="24" customWidth="1"/>
    <col min="11" max="11" width="12.08203125" style="24" bestFit="1" customWidth="1"/>
    <col min="12" max="16384" width="9" style="24"/>
  </cols>
  <sheetData>
    <row r="1" spans="2:13" x14ac:dyDescent="0.3">
      <c r="B1"/>
      <c r="C1"/>
      <c r="D1"/>
      <c r="E1"/>
      <c r="F1"/>
      <c r="G1"/>
      <c r="H1"/>
      <c r="I1"/>
      <c r="J1"/>
      <c r="K1"/>
      <c r="L1"/>
      <c r="M1"/>
    </row>
    <row r="2" spans="2:13" x14ac:dyDescent="0.3">
      <c r="B2" s="9" t="s">
        <v>46</v>
      </c>
      <c r="C2" s="23"/>
      <c r="D2" s="23"/>
      <c r="E2" s="23"/>
      <c r="F2" s="9" t="s">
        <v>41</v>
      </c>
      <c r="G2" s="79" t="s">
        <v>42</v>
      </c>
      <c r="H2" s="79"/>
      <c r="I2" s="79"/>
      <c r="J2" s="79"/>
      <c r="K2" s="79"/>
      <c r="L2"/>
      <c r="M2"/>
    </row>
    <row r="3" spans="2:13" x14ac:dyDescent="0.3">
      <c r="B3" s="9" t="s">
        <v>39</v>
      </c>
      <c r="C3"/>
      <c r="D3"/>
      <c r="E3"/>
      <c r="F3"/>
      <c r="G3"/>
      <c r="H3"/>
      <c r="I3"/>
      <c r="J3"/>
      <c r="K3"/>
      <c r="L3"/>
      <c r="M3"/>
    </row>
    <row r="4" spans="2:13" x14ac:dyDescent="0.3">
      <c r="B4" s="9" t="s">
        <v>51</v>
      </c>
      <c r="C4"/>
      <c r="D4"/>
      <c r="E4"/>
      <c r="F4"/>
      <c r="G4"/>
      <c r="K4"/>
      <c r="L4"/>
      <c r="M4"/>
    </row>
    <row r="5" spans="2:13" x14ac:dyDescent="0.3">
      <c r="B5" s="9" t="s">
        <v>22</v>
      </c>
      <c r="C5"/>
      <c r="D5"/>
      <c r="E5"/>
      <c r="F5"/>
      <c r="G5"/>
      <c r="H5"/>
      <c r="I5"/>
      <c r="J5"/>
      <c r="K5"/>
      <c r="L5"/>
      <c r="M5"/>
    </row>
    <row r="6" spans="2:13" ht="15" customHeight="1" x14ac:dyDescent="0.3">
      <c r="B6" s="25" t="s">
        <v>23</v>
      </c>
      <c r="C6"/>
      <c r="D6"/>
      <c r="E6"/>
      <c r="F6"/>
      <c r="G6"/>
      <c r="H6"/>
      <c r="I6"/>
      <c r="J6"/>
      <c r="K6"/>
      <c r="L6"/>
      <c r="M6"/>
    </row>
    <row r="7" spans="2:13" x14ac:dyDescent="0.3">
      <c r="B7"/>
      <c r="C7"/>
      <c r="D7"/>
      <c r="E7"/>
      <c r="F7"/>
      <c r="G7"/>
      <c r="H7"/>
      <c r="I7"/>
      <c r="J7"/>
      <c r="K7"/>
      <c r="L7"/>
      <c r="M7"/>
    </row>
    <row r="8" spans="2:13" x14ac:dyDescent="0.3">
      <c r="B8" s="9" t="s">
        <v>40</v>
      </c>
      <c r="E8"/>
      <c r="F8"/>
      <c r="G8"/>
      <c r="H8"/>
      <c r="I8"/>
      <c r="J8"/>
      <c r="K8"/>
      <c r="L8"/>
      <c r="M8"/>
    </row>
    <row r="9" spans="2:13" x14ac:dyDescent="0.3">
      <c r="B9" t="s">
        <v>47</v>
      </c>
      <c r="E9"/>
      <c r="F9"/>
      <c r="G9"/>
      <c r="H9"/>
      <c r="I9"/>
      <c r="J9"/>
      <c r="K9"/>
      <c r="L9"/>
      <c r="M9"/>
    </row>
    <row r="10" spans="2:13" ht="14.5" thickBot="1" x14ac:dyDescent="0.35">
      <c r="B10" s="76" t="s">
        <v>24</v>
      </c>
      <c r="C10" s="76"/>
      <c r="D10" s="76"/>
      <c r="E10" s="76"/>
      <c r="F10" s="76"/>
      <c r="G10" s="77"/>
      <c r="H10"/>
      <c r="I10"/>
      <c r="J10"/>
      <c r="K10"/>
      <c r="L10"/>
      <c r="M10"/>
    </row>
    <row r="11" spans="2:13" ht="14.5" thickBot="1" x14ac:dyDescent="0.35">
      <c r="B11" s="18"/>
      <c r="C11" s="19">
        <v>2024</v>
      </c>
      <c r="D11" s="19">
        <f t="shared" ref="D11:E11" si="0">C11+1</f>
        <v>2025</v>
      </c>
      <c r="E11" s="19">
        <f t="shared" si="0"/>
        <v>2026</v>
      </c>
      <c r="F11" s="20" t="s">
        <v>1</v>
      </c>
      <c r="G11"/>
      <c r="H11"/>
      <c r="I11"/>
      <c r="J11"/>
      <c r="K11"/>
    </row>
    <row r="12" spans="2:13" x14ac:dyDescent="0.3">
      <c r="B12" s="1" t="s">
        <v>8</v>
      </c>
      <c r="C12" s="3"/>
      <c r="D12" s="3"/>
      <c r="E12" s="3"/>
      <c r="F12" s="12"/>
      <c r="G12"/>
      <c r="H12"/>
      <c r="I12"/>
      <c r="J12"/>
      <c r="K12"/>
    </row>
    <row r="13" spans="2:13" ht="16.5" x14ac:dyDescent="0.35">
      <c r="B13" s="2" t="s">
        <v>44</v>
      </c>
      <c r="C13" s="71">
        <v>882770.7</v>
      </c>
      <c r="D13" s="69">
        <v>899561.88</v>
      </c>
      <c r="E13" s="69">
        <v>918356.46</v>
      </c>
      <c r="F13" s="22">
        <f>SUM(C13:E13)</f>
        <v>2700689.04</v>
      </c>
      <c r="G13"/>
      <c r="H13"/>
    </row>
    <row r="14" spans="2:13" x14ac:dyDescent="0.3">
      <c r="B14" s="2" t="s">
        <v>0</v>
      </c>
      <c r="C14" s="26">
        <f>IFERROR(C35/C13,0)</f>
        <v>0</v>
      </c>
      <c r="D14" s="26">
        <f>IFERROR(D35/D13,0)</f>
        <v>0</v>
      </c>
      <c r="E14" s="26">
        <f>IFERROR(E35/E13,0)</f>
        <v>0</v>
      </c>
      <c r="F14" s="27">
        <f>IFERROR(F35/F13,0)</f>
        <v>0</v>
      </c>
      <c r="G14"/>
      <c r="H14"/>
    </row>
    <row r="15" spans="2:13" x14ac:dyDescent="0.3">
      <c r="B15" s="2" t="s">
        <v>2</v>
      </c>
      <c r="C15" s="28">
        <f>SUM(C16:C20)</f>
        <v>5670</v>
      </c>
      <c r="D15" s="28">
        <f t="shared" ref="D15:E15" si="1">C15</f>
        <v>5670</v>
      </c>
      <c r="E15" s="28">
        <f t="shared" si="1"/>
        <v>5670</v>
      </c>
      <c r="F15" s="29">
        <f>IF(MIN(C15:E15)&lt;&gt;MAX(C15:E15),"Please verify inconsistency of Sq. Ft. numbers in pro forma",AVERAGE(C15:E15))</f>
        <v>5670</v>
      </c>
      <c r="G15"/>
      <c r="H15"/>
    </row>
    <row r="16" spans="2:13" x14ac:dyDescent="0.3">
      <c r="B16" s="72" t="s">
        <v>55</v>
      </c>
      <c r="C16" s="28">
        <v>955</v>
      </c>
      <c r="D16" s="28">
        <v>955</v>
      </c>
      <c r="E16" s="28">
        <v>955</v>
      </c>
      <c r="F16" s="29"/>
      <c r="G16"/>
      <c r="H16"/>
    </row>
    <row r="17" spans="1:8" x14ac:dyDescent="0.3">
      <c r="B17" s="72" t="s">
        <v>52</v>
      </c>
      <c r="C17" s="28">
        <v>1689</v>
      </c>
      <c r="D17" s="28">
        <v>1689</v>
      </c>
      <c r="E17" s="28">
        <v>1689</v>
      </c>
      <c r="F17" s="29"/>
      <c r="G17"/>
      <c r="H17"/>
    </row>
    <row r="18" spans="1:8" x14ac:dyDescent="0.3">
      <c r="B18" s="72" t="s">
        <v>54</v>
      </c>
      <c r="C18" s="28">
        <v>562</v>
      </c>
      <c r="D18" s="28">
        <v>562</v>
      </c>
      <c r="E18" s="28">
        <v>562</v>
      </c>
      <c r="F18" s="29"/>
      <c r="G18"/>
      <c r="H18"/>
    </row>
    <row r="19" spans="1:8" ht="16.5" x14ac:dyDescent="0.3">
      <c r="B19" s="72" t="s">
        <v>59</v>
      </c>
      <c r="C19" s="73">
        <v>2138</v>
      </c>
      <c r="D19" s="28">
        <f>C19</f>
        <v>2138</v>
      </c>
      <c r="E19" s="28">
        <f>D19</f>
        <v>2138</v>
      </c>
      <c r="F19" s="29"/>
      <c r="G19"/>
      <c r="H19"/>
    </row>
    <row r="20" spans="1:8" x14ac:dyDescent="0.3">
      <c r="B20" s="72" t="s">
        <v>56</v>
      </c>
      <c r="C20" s="28">
        <v>326</v>
      </c>
      <c r="D20" s="28">
        <v>326</v>
      </c>
      <c r="E20" s="28">
        <v>326</v>
      </c>
      <c r="F20" s="29"/>
      <c r="G20"/>
      <c r="H20"/>
    </row>
    <row r="21" spans="1:8" x14ac:dyDescent="0.3">
      <c r="B21" s="2" t="s">
        <v>13</v>
      </c>
      <c r="C21" s="4">
        <f>IFERROR(C35/C15,0)</f>
        <v>0</v>
      </c>
      <c r="D21" s="4">
        <f>IFERROR(D35/D15,0)</f>
        <v>0</v>
      </c>
      <c r="E21" s="4">
        <f>IFERROR(E35/E15,0)</f>
        <v>0</v>
      </c>
      <c r="F21" s="38">
        <f>IFERROR(F35/F15/10,0)</f>
        <v>0</v>
      </c>
      <c r="G21"/>
      <c r="H21"/>
    </row>
    <row r="22" spans="1:8" x14ac:dyDescent="0.3">
      <c r="B22" s="2"/>
      <c r="C22" s="4"/>
      <c r="D22" s="4"/>
      <c r="E22" s="4"/>
      <c r="F22" s="12"/>
      <c r="G22"/>
      <c r="H22"/>
    </row>
    <row r="23" spans="1:8" s="35" customFormat="1" x14ac:dyDescent="0.3">
      <c r="A23" s="9"/>
      <c r="B23" s="1" t="s">
        <v>7</v>
      </c>
      <c r="C23" s="4"/>
      <c r="D23" s="4"/>
      <c r="E23" s="4"/>
      <c r="F23" s="12"/>
      <c r="G23" s="9"/>
      <c r="H23" s="9"/>
    </row>
    <row r="24" spans="1:8" s="35" customFormat="1" x14ac:dyDescent="0.3">
      <c r="A24" s="9"/>
      <c r="B24" s="1" t="s">
        <v>31</v>
      </c>
      <c r="C24" s="4"/>
      <c r="D24" s="4"/>
      <c r="E24" s="4"/>
      <c r="F24" s="12"/>
      <c r="G24" s="9"/>
      <c r="H24" s="9"/>
    </row>
    <row r="25" spans="1:8" s="35" customFormat="1" x14ac:dyDescent="0.3">
      <c r="A25" s="9"/>
      <c r="B25" s="51" t="s">
        <v>45</v>
      </c>
      <c r="C25" s="75">
        <f>SUM(C26:C28)</f>
        <v>0</v>
      </c>
      <c r="D25" s="75">
        <f t="shared" ref="D25:E25" si="2">SUM(D26:D28)</f>
        <v>0</v>
      </c>
      <c r="E25" s="75">
        <f t="shared" si="2"/>
        <v>0</v>
      </c>
      <c r="F25" s="12">
        <f>SUM(C25:E25)</f>
        <v>0</v>
      </c>
      <c r="G25" s="9"/>
      <c r="H25" s="9"/>
    </row>
    <row r="26" spans="1:8" s="35" customFormat="1" x14ac:dyDescent="0.3">
      <c r="A26" s="9"/>
      <c r="B26" s="74" t="s">
        <v>52</v>
      </c>
      <c r="C26" s="30">
        <v>0</v>
      </c>
      <c r="D26" s="30">
        <v>0</v>
      </c>
      <c r="E26" s="30">
        <v>0</v>
      </c>
      <c r="F26" s="12"/>
      <c r="G26" s="9"/>
      <c r="H26" s="9"/>
    </row>
    <row r="27" spans="1:8" s="35" customFormat="1" x14ac:dyDescent="0.3">
      <c r="A27" s="9"/>
      <c r="B27" s="74" t="s">
        <v>54</v>
      </c>
      <c r="C27" s="30">
        <v>0</v>
      </c>
      <c r="D27" s="30">
        <v>0</v>
      </c>
      <c r="E27" s="30">
        <v>0</v>
      </c>
      <c r="F27" s="12"/>
      <c r="G27" s="9"/>
      <c r="H27" s="9"/>
    </row>
    <row r="28" spans="1:8" s="35" customFormat="1" x14ac:dyDescent="0.3">
      <c r="A28" s="9"/>
      <c r="B28" s="74" t="s">
        <v>53</v>
      </c>
      <c r="C28" s="30">
        <v>0</v>
      </c>
      <c r="D28" s="30">
        <v>0</v>
      </c>
      <c r="E28" s="30">
        <v>0</v>
      </c>
      <c r="F28" s="12"/>
      <c r="G28" s="9"/>
      <c r="H28" s="9"/>
    </row>
    <row r="29" spans="1:8" s="35" customFormat="1" x14ac:dyDescent="0.3">
      <c r="A29" s="9"/>
      <c r="B29" s="51" t="s">
        <v>34</v>
      </c>
      <c r="C29" s="75">
        <f>SUM(C30:C31)</f>
        <v>0</v>
      </c>
      <c r="D29" s="75">
        <f t="shared" ref="D29:E29" si="3">SUM(D30:D31)</f>
        <v>0</v>
      </c>
      <c r="E29" s="75">
        <f t="shared" si="3"/>
        <v>0</v>
      </c>
      <c r="F29" s="12">
        <f>SUM(C29:E29)</f>
        <v>0</v>
      </c>
      <c r="G29" s="9"/>
      <c r="H29" s="9"/>
    </row>
    <row r="30" spans="1:8" s="35" customFormat="1" x14ac:dyDescent="0.3">
      <c r="A30" s="9"/>
      <c r="B30" s="74" t="s">
        <v>52</v>
      </c>
      <c r="C30" s="30">
        <v>0</v>
      </c>
      <c r="D30" s="30">
        <v>0</v>
      </c>
      <c r="E30" s="30">
        <v>0</v>
      </c>
      <c r="F30" s="12"/>
      <c r="G30" s="9"/>
      <c r="H30" s="9"/>
    </row>
    <row r="31" spans="1:8" s="35" customFormat="1" x14ac:dyDescent="0.3">
      <c r="A31" s="9"/>
      <c r="B31" s="74" t="s">
        <v>53</v>
      </c>
      <c r="C31" s="30">
        <v>0</v>
      </c>
      <c r="D31" s="30">
        <v>0</v>
      </c>
      <c r="E31" s="30">
        <v>0</v>
      </c>
      <c r="F31" s="12"/>
      <c r="G31" s="9"/>
      <c r="H31" s="9"/>
    </row>
    <row r="32" spans="1:8" s="35" customFormat="1" x14ac:dyDescent="0.3">
      <c r="A32" s="9"/>
      <c r="B32" s="51" t="s">
        <v>49</v>
      </c>
      <c r="C32" s="75">
        <f>SUM(C33:C34)</f>
        <v>0</v>
      </c>
      <c r="D32" s="75">
        <f t="shared" ref="D32:E32" si="4">SUM(D33:D34)</f>
        <v>0</v>
      </c>
      <c r="E32" s="75">
        <f t="shared" si="4"/>
        <v>0</v>
      </c>
      <c r="F32" s="12">
        <f>SUM(C32:E32)</f>
        <v>0</v>
      </c>
      <c r="G32" s="9"/>
      <c r="H32" s="9"/>
    </row>
    <row r="33" spans="1:8" s="35" customFormat="1" x14ac:dyDescent="0.3">
      <c r="A33" s="9"/>
      <c r="B33" s="74" t="s">
        <v>55</v>
      </c>
      <c r="C33" s="30">
        <v>0</v>
      </c>
      <c r="D33" s="30">
        <v>0</v>
      </c>
      <c r="E33" s="30">
        <v>0</v>
      </c>
      <c r="F33" s="12"/>
      <c r="G33" s="9"/>
      <c r="H33" s="9"/>
    </row>
    <row r="34" spans="1:8" s="35" customFormat="1" x14ac:dyDescent="0.3">
      <c r="A34" s="9"/>
      <c r="B34" s="74" t="s">
        <v>56</v>
      </c>
      <c r="C34" s="31">
        <v>0</v>
      </c>
      <c r="D34" s="31">
        <v>0</v>
      </c>
      <c r="E34" s="78">
        <v>0</v>
      </c>
      <c r="F34" s="12"/>
      <c r="G34" s="9"/>
      <c r="H34" s="9"/>
    </row>
    <row r="35" spans="1:8" x14ac:dyDescent="0.3">
      <c r="B35" s="1" t="s">
        <v>35</v>
      </c>
      <c r="C35" s="52">
        <f>SUM(C25,C29,C32)</f>
        <v>0</v>
      </c>
      <c r="D35" s="52">
        <f t="shared" ref="D35:E35" si="5">SUM(D25,D29,D32)</f>
        <v>0</v>
      </c>
      <c r="E35" s="52">
        <f t="shared" si="5"/>
        <v>0</v>
      </c>
      <c r="F35" s="53">
        <f t="shared" ref="F35" si="6">SUM(F25:F32)</f>
        <v>0</v>
      </c>
      <c r="G35"/>
      <c r="H35"/>
    </row>
    <row r="36" spans="1:8" x14ac:dyDescent="0.3">
      <c r="B36" s="2"/>
      <c r="C36" s="4"/>
      <c r="D36" s="4"/>
      <c r="E36" s="4"/>
      <c r="F36" s="12"/>
      <c r="G36"/>
      <c r="H36"/>
    </row>
    <row r="37" spans="1:8" x14ac:dyDescent="0.3">
      <c r="B37" s="2" t="s">
        <v>3</v>
      </c>
      <c r="C37" s="31">
        <v>0</v>
      </c>
      <c r="D37" s="31">
        <v>0</v>
      </c>
      <c r="E37" s="31">
        <v>0</v>
      </c>
      <c r="F37" s="13">
        <f>SUM(C37:E37)</f>
        <v>0</v>
      </c>
      <c r="G37"/>
      <c r="H37"/>
    </row>
    <row r="38" spans="1:8" x14ac:dyDescent="0.3">
      <c r="B38" s="2" t="s">
        <v>5</v>
      </c>
      <c r="C38" s="4">
        <f t="shared" ref="C38:E38" si="7">C35-C37</f>
        <v>0</v>
      </c>
      <c r="D38" s="4">
        <f t="shared" si="7"/>
        <v>0</v>
      </c>
      <c r="E38" s="4">
        <f t="shared" si="7"/>
        <v>0</v>
      </c>
      <c r="F38" s="12">
        <f>F35-F37</f>
        <v>0</v>
      </c>
      <c r="G38"/>
      <c r="H38"/>
    </row>
    <row r="39" spans="1:8" x14ac:dyDescent="0.3">
      <c r="B39" s="2"/>
      <c r="C39" s="4"/>
      <c r="D39" s="4"/>
      <c r="E39" s="4"/>
      <c r="F39" s="12"/>
      <c r="G39"/>
      <c r="H39"/>
    </row>
    <row r="40" spans="1:8" x14ac:dyDescent="0.3">
      <c r="B40" s="7" t="s">
        <v>6</v>
      </c>
      <c r="C40" s="4"/>
      <c r="D40" s="4"/>
      <c r="E40" s="4"/>
      <c r="F40" s="12"/>
      <c r="G40"/>
      <c r="H40"/>
    </row>
    <row r="41" spans="1:8" x14ac:dyDescent="0.3">
      <c r="B41" s="2" t="s">
        <v>14</v>
      </c>
      <c r="C41" s="30">
        <v>0</v>
      </c>
      <c r="D41" s="30">
        <v>0</v>
      </c>
      <c r="E41" s="30">
        <v>0</v>
      </c>
      <c r="F41" s="12">
        <f t="shared" ref="F41:F51" si="8">SUM(C41:E41)</f>
        <v>0</v>
      </c>
      <c r="G41"/>
      <c r="H41"/>
    </row>
    <row r="42" spans="1:8" x14ac:dyDescent="0.3">
      <c r="B42" s="2" t="s">
        <v>15</v>
      </c>
      <c r="C42" s="30">
        <v>0</v>
      </c>
      <c r="D42" s="30">
        <v>0</v>
      </c>
      <c r="E42" s="30">
        <v>0</v>
      </c>
      <c r="F42" s="12">
        <f t="shared" si="8"/>
        <v>0</v>
      </c>
      <c r="G42"/>
      <c r="H42"/>
    </row>
    <row r="43" spans="1:8" x14ac:dyDescent="0.3">
      <c r="B43" s="2" t="s">
        <v>16</v>
      </c>
      <c r="C43" s="30">
        <v>0</v>
      </c>
      <c r="D43" s="30">
        <v>0</v>
      </c>
      <c r="E43" s="30">
        <v>0</v>
      </c>
      <c r="F43" s="12">
        <f t="shared" si="8"/>
        <v>0</v>
      </c>
      <c r="G43"/>
      <c r="H43"/>
    </row>
    <row r="44" spans="1:8" x14ac:dyDescent="0.3">
      <c r="B44" s="2" t="s">
        <v>21</v>
      </c>
      <c r="C44" s="30">
        <v>0</v>
      </c>
      <c r="D44" s="30">
        <v>0</v>
      </c>
      <c r="E44" s="30">
        <v>0</v>
      </c>
      <c r="F44" s="12">
        <f t="shared" si="8"/>
        <v>0</v>
      </c>
      <c r="G44"/>
      <c r="H44"/>
    </row>
    <row r="45" spans="1:8" x14ac:dyDescent="0.3">
      <c r="B45" s="2" t="s">
        <v>20</v>
      </c>
      <c r="C45" s="30">
        <v>0</v>
      </c>
      <c r="D45" s="30">
        <v>0</v>
      </c>
      <c r="E45" s="30">
        <v>0</v>
      </c>
      <c r="F45" s="12">
        <f t="shared" si="8"/>
        <v>0</v>
      </c>
      <c r="G45"/>
      <c r="H45"/>
    </row>
    <row r="46" spans="1:8" x14ac:dyDescent="0.3">
      <c r="B46" s="2" t="s">
        <v>30</v>
      </c>
      <c r="C46" s="30">
        <v>0</v>
      </c>
      <c r="D46" s="30">
        <v>0</v>
      </c>
      <c r="E46" s="30">
        <v>0</v>
      </c>
      <c r="F46" s="12">
        <f t="shared" si="8"/>
        <v>0</v>
      </c>
      <c r="G46"/>
      <c r="H46"/>
    </row>
    <row r="47" spans="1:8" x14ac:dyDescent="0.3">
      <c r="B47" s="2" t="s">
        <v>29</v>
      </c>
      <c r="C47" s="30">
        <v>0</v>
      </c>
      <c r="D47" s="30">
        <v>0</v>
      </c>
      <c r="E47" s="30">
        <v>0</v>
      </c>
      <c r="F47" s="12">
        <f t="shared" si="8"/>
        <v>0</v>
      </c>
      <c r="G47"/>
      <c r="H47"/>
    </row>
    <row r="48" spans="1:8" x14ac:dyDescent="0.3">
      <c r="B48" s="2" t="s">
        <v>18</v>
      </c>
      <c r="C48" s="30">
        <v>0</v>
      </c>
      <c r="D48" s="30">
        <v>0</v>
      </c>
      <c r="E48" s="30">
        <v>0</v>
      </c>
      <c r="F48" s="12">
        <f t="shared" si="8"/>
        <v>0</v>
      </c>
      <c r="G48"/>
      <c r="H48"/>
    </row>
    <row r="49" spans="1:251" x14ac:dyDescent="0.3">
      <c r="B49" s="2" t="s">
        <v>28</v>
      </c>
      <c r="C49" s="30">
        <v>0</v>
      </c>
      <c r="D49" s="30">
        <v>0</v>
      </c>
      <c r="E49" s="30">
        <v>0</v>
      </c>
      <c r="F49" s="12">
        <f t="shared" si="8"/>
        <v>0</v>
      </c>
      <c r="G49"/>
      <c r="H49"/>
    </row>
    <row r="50" spans="1:251" x14ac:dyDescent="0.3">
      <c r="B50" s="2" t="s">
        <v>19</v>
      </c>
      <c r="C50" s="30">
        <v>0</v>
      </c>
      <c r="D50" s="30">
        <v>0</v>
      </c>
      <c r="E50" s="30">
        <v>0</v>
      </c>
      <c r="F50" s="12">
        <f t="shared" si="8"/>
        <v>0</v>
      </c>
      <c r="G50"/>
      <c r="H50"/>
    </row>
    <row r="51" spans="1:251" s="35" customFormat="1" x14ac:dyDescent="0.3">
      <c r="A51" s="9"/>
      <c r="B51" s="2" t="s">
        <v>4</v>
      </c>
      <c r="C51" s="31">
        <v>0</v>
      </c>
      <c r="D51" s="31">
        <v>0</v>
      </c>
      <c r="E51" s="31">
        <v>0</v>
      </c>
      <c r="F51" s="12">
        <f t="shared" si="8"/>
        <v>0</v>
      </c>
      <c r="G51" s="9"/>
      <c r="H51" s="9"/>
    </row>
    <row r="52" spans="1:251" x14ac:dyDescent="0.3">
      <c r="B52" s="1" t="s">
        <v>9</v>
      </c>
      <c r="C52" s="5">
        <f t="shared" ref="C52:F52" si="9">SUM(C41:C51)</f>
        <v>0</v>
      </c>
      <c r="D52" s="5">
        <f t="shared" si="9"/>
        <v>0</v>
      </c>
      <c r="E52" s="5">
        <f t="shared" si="9"/>
        <v>0</v>
      </c>
      <c r="F52" s="12">
        <f t="shared" si="9"/>
        <v>0</v>
      </c>
      <c r="G52"/>
      <c r="H52"/>
    </row>
    <row r="53" spans="1:251" x14ac:dyDescent="0.3">
      <c r="B53" s="2"/>
      <c r="C53" s="5"/>
      <c r="D53" s="5"/>
      <c r="E53" s="5"/>
      <c r="F53" s="14"/>
      <c r="G53"/>
      <c r="H53"/>
    </row>
    <row r="54" spans="1:251" x14ac:dyDescent="0.3">
      <c r="B54" s="2" t="s">
        <v>17</v>
      </c>
      <c r="C54" s="8">
        <f t="shared" ref="C54:F54" si="10">C38-C52</f>
        <v>0</v>
      </c>
      <c r="D54" s="8">
        <f t="shared" si="10"/>
        <v>0</v>
      </c>
      <c r="E54" s="8">
        <f t="shared" si="10"/>
        <v>0</v>
      </c>
      <c r="F54" s="15">
        <f t="shared" si="10"/>
        <v>0</v>
      </c>
      <c r="G54"/>
      <c r="H54"/>
    </row>
    <row r="55" spans="1:251" x14ac:dyDescent="0.3">
      <c r="B55" s="2" t="s">
        <v>10</v>
      </c>
      <c r="C55" s="32">
        <v>0</v>
      </c>
      <c r="D55" s="32">
        <v>0</v>
      </c>
      <c r="E55" s="32">
        <v>0</v>
      </c>
      <c r="F55" s="16">
        <f>SUM(C55:E55)</f>
        <v>0</v>
      </c>
      <c r="G55"/>
      <c r="H55"/>
    </row>
    <row r="56" spans="1:251" x14ac:dyDescent="0.3">
      <c r="B56" s="1" t="s">
        <v>11</v>
      </c>
      <c r="C56" s="4">
        <f t="shared" ref="C56:F56" si="11">C54-C55</f>
        <v>0</v>
      </c>
      <c r="D56" s="4">
        <f t="shared" si="11"/>
        <v>0</v>
      </c>
      <c r="E56" s="4">
        <f t="shared" si="11"/>
        <v>0</v>
      </c>
      <c r="F56" s="12">
        <f t="shared" si="11"/>
        <v>0</v>
      </c>
      <c r="G56"/>
      <c r="H56"/>
    </row>
    <row r="57" spans="1:251" x14ac:dyDescent="0.3">
      <c r="B57" s="2"/>
      <c r="C57" s="4"/>
      <c r="D57" s="4"/>
      <c r="E57" s="4"/>
      <c r="F57" s="12"/>
      <c r="G57" s="4"/>
      <c r="H57"/>
    </row>
    <row r="58" spans="1:251" ht="15.75" customHeight="1" x14ac:dyDescent="0.3">
      <c r="B58" s="2" t="s">
        <v>50</v>
      </c>
      <c r="C58" s="4"/>
      <c r="D58" s="4"/>
      <c r="E58" s="4"/>
      <c r="F58" s="33">
        <v>0</v>
      </c>
      <c r="G58"/>
      <c r="H58"/>
    </row>
    <row r="59" spans="1:251" x14ac:dyDescent="0.3">
      <c r="B59" s="2" t="s">
        <v>12</v>
      </c>
      <c r="C59" s="4"/>
      <c r="D59" s="4"/>
      <c r="E59" s="4"/>
      <c r="F59" s="14">
        <f>IFERROR(F58/F15,0)</f>
        <v>0</v>
      </c>
      <c r="G59"/>
      <c r="H59"/>
    </row>
    <row r="60" spans="1:251" ht="14.5" x14ac:dyDescent="0.35">
      <c r="B60" s="11"/>
      <c r="C60" s="4"/>
      <c r="D60" s="4"/>
      <c r="E60" s="4"/>
      <c r="F60" s="14"/>
      <c r="G60"/>
      <c r="H60"/>
    </row>
    <row r="61" spans="1:251" x14ac:dyDescent="0.3">
      <c r="B61" s="2"/>
      <c r="C61" s="4"/>
      <c r="D61" s="4"/>
      <c r="E61" s="4"/>
      <c r="F61" s="14"/>
      <c r="G61"/>
      <c r="H61"/>
    </row>
    <row r="62" spans="1:251" ht="14.5" thickBot="1" x14ac:dyDescent="0.35">
      <c r="B62" s="6"/>
      <c r="C62" s="10"/>
      <c r="D62" s="10"/>
      <c r="E62" s="10"/>
      <c r="F62" s="17"/>
      <c r="G62"/>
      <c r="H62"/>
    </row>
    <row r="63" spans="1:251" customFormat="1" ht="14.25" customHeight="1" x14ac:dyDescent="0.3">
      <c r="B63" s="34" t="s">
        <v>25</v>
      </c>
      <c r="C63" s="4"/>
      <c r="D63" s="4"/>
      <c r="E63" s="4"/>
      <c r="F63" s="4"/>
      <c r="G63" s="4"/>
    </row>
    <row r="64" spans="1:251" s="47" customFormat="1" ht="50.5" customHeight="1" x14ac:dyDescent="0.35">
      <c r="A64" s="48"/>
      <c r="B64" s="80" t="s">
        <v>57</v>
      </c>
      <c r="C64" s="80"/>
      <c r="D64" s="80"/>
      <c r="E64" s="80"/>
      <c r="F64" s="80"/>
      <c r="G64" s="80"/>
      <c r="H64" s="80"/>
      <c r="I64" s="80"/>
      <c r="J64" s="80"/>
      <c r="K64" s="80"/>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row>
    <row r="65" spans="2:11" ht="22.5" customHeight="1" x14ac:dyDescent="0.3">
      <c r="B65" s="70" t="s">
        <v>58</v>
      </c>
      <c r="C65" s="70"/>
      <c r="D65" s="70"/>
      <c r="E65" s="70"/>
      <c r="F65" s="70"/>
      <c r="G65" s="70"/>
      <c r="H65" s="70"/>
      <c r="I65" s="70"/>
      <c r="J65" s="70"/>
      <c r="K65" s="70"/>
    </row>
    <row r="66" spans="2:11" x14ac:dyDescent="0.3">
      <c r="B66" s="61" t="s">
        <v>36</v>
      </c>
      <c r="C66" s="61"/>
      <c r="D66" s="61"/>
      <c r="E66" s="61"/>
      <c r="F66" s="61"/>
      <c r="G66" s="61"/>
      <c r="H66" s="61"/>
      <c r="I66" s="61"/>
      <c r="J66" s="61"/>
      <c r="K66" s="61"/>
    </row>
    <row r="67" spans="2:11" customFormat="1" x14ac:dyDescent="0.3">
      <c r="B67" s="24"/>
      <c r="C67" s="24"/>
      <c r="D67" s="24"/>
      <c r="E67" s="24"/>
      <c r="F67" s="24"/>
      <c r="G67" s="24"/>
    </row>
  </sheetData>
  <sheetProtection sheet="1"/>
  <protectedRanges>
    <protectedRange sqref="B6 G2 C19 C26:E28 C30:E31 C33:E34 C37:E37 C41:E51 C55:E55 F58" name="Range1"/>
  </protectedRanges>
  <mergeCells count="2">
    <mergeCell ref="B64:K64"/>
    <mergeCell ref="G2:K2"/>
  </mergeCells>
  <dataValidations count="2">
    <dataValidation type="whole" allowBlank="1" showInputMessage="1" showErrorMessage="1" error="Value does not fall into the appropriate range of 1,200 to 2,138 square feet. " prompt="Value must greater than or equal to 1,200 square feet and less than or equal to 2,138 square feet. " sqref="C19:E19" xr:uid="{594AEC2F-0CFF-4E95-A1AC-F5CBEA78CD07}">
      <formula1>1200</formula1>
      <formula2>2138</formula2>
    </dataValidation>
    <dataValidation type="whole" allowBlank="1" showInputMessage="1" showErrorMessage="1" error="Review square footage input for unit C-306: Coffee and Bar. " prompt="Total square footage must fall between 4,732 and 5,670." sqref="C15" xr:uid="{22670A0E-8536-4E8C-9904-0F7517E38B4B}">
      <formula1>4732</formula1>
      <formula2>5670</formula2>
    </dataValidation>
  </dataValidations>
  <pageMargins left="0.25" right="0.21" top="0.42" bottom="0.39" header="0.23" footer="0.17"/>
  <pageSetup scale="63" orientation="landscape" r:id="rId1"/>
  <ignoredErrors>
    <ignoredError sqref="C25 D25:E25 C29:E30 C32:E3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Q69"/>
  <sheetViews>
    <sheetView showGridLines="0" zoomScale="70" zoomScaleNormal="70" zoomScalePageLayoutView="85" workbookViewId="0">
      <selection activeCell="G2" sqref="G2"/>
    </sheetView>
  </sheetViews>
  <sheetFormatPr defaultRowHeight="14" x14ac:dyDescent="0.3"/>
  <cols>
    <col min="1" max="1" width="8.6640625" customWidth="1"/>
    <col min="2" max="2" width="38.1640625" customWidth="1"/>
    <col min="3" max="10" width="13.08203125" customWidth="1"/>
    <col min="11" max="11" width="12.08203125" bestFit="1" customWidth="1"/>
    <col min="13" max="13" width="6.1640625" bestFit="1" customWidth="1"/>
    <col min="14" max="23" width="9.6640625" bestFit="1" customWidth="1"/>
    <col min="24" max="24" width="10.9140625" bestFit="1" customWidth="1"/>
    <col min="25" max="25" width="2.1640625" bestFit="1" customWidth="1"/>
  </cols>
  <sheetData>
    <row r="2" spans="2:11" x14ac:dyDescent="0.3">
      <c r="B2" s="9" t="s">
        <v>46</v>
      </c>
      <c r="C2" s="23"/>
      <c r="D2" s="23"/>
      <c r="E2" s="23"/>
      <c r="F2" s="9" t="s">
        <v>41</v>
      </c>
      <c r="G2" s="68" t="s">
        <v>42</v>
      </c>
      <c r="H2" s="67"/>
      <c r="I2" s="67"/>
      <c r="J2" s="67"/>
      <c r="K2" s="67"/>
    </row>
    <row r="3" spans="2:11" x14ac:dyDescent="0.3">
      <c r="B3" s="9" t="s">
        <v>39</v>
      </c>
    </row>
    <row r="4" spans="2:11" x14ac:dyDescent="0.3">
      <c r="B4" s="9" t="s">
        <v>66</v>
      </c>
      <c r="H4" s="24"/>
      <c r="I4" s="24"/>
      <c r="J4" s="24"/>
    </row>
    <row r="5" spans="2:11" x14ac:dyDescent="0.3">
      <c r="B5" s="9" t="s">
        <v>26</v>
      </c>
    </row>
    <row r="6" spans="2:11" x14ac:dyDescent="0.3">
      <c r="B6" s="9"/>
    </row>
    <row r="8" spans="2:11" x14ac:dyDescent="0.3">
      <c r="B8" s="9" t="s">
        <v>40</v>
      </c>
      <c r="C8" s="9"/>
      <c r="D8" s="9"/>
    </row>
    <row r="9" spans="2:11" x14ac:dyDescent="0.3">
      <c r="B9" t="s">
        <v>47</v>
      </c>
    </row>
    <row r="10" spans="2:11" ht="14.5" thickBot="1" x14ac:dyDescent="0.35">
      <c r="B10" s="76" t="s">
        <v>27</v>
      </c>
      <c r="C10" s="76"/>
      <c r="D10" s="76"/>
      <c r="E10" s="76"/>
      <c r="F10" s="76"/>
      <c r="G10" s="77"/>
      <c r="H10" s="77"/>
      <c r="I10" s="77"/>
      <c r="J10" s="77"/>
      <c r="K10" s="77"/>
    </row>
    <row r="11" spans="2:11" ht="14.5" thickBot="1" x14ac:dyDescent="0.35">
      <c r="B11" s="63" t="s">
        <v>43</v>
      </c>
      <c r="C11" s="19">
        <v>2024</v>
      </c>
      <c r="D11" s="19">
        <f t="shared" ref="D11" si="0">C11+1</f>
        <v>2025</v>
      </c>
      <c r="E11" s="19">
        <f t="shared" ref="E11" si="1">D11+1</f>
        <v>2026</v>
      </c>
      <c r="F11" s="20" t="s">
        <v>1</v>
      </c>
    </row>
    <row r="12" spans="2:11" x14ac:dyDescent="0.3">
      <c r="B12" s="1" t="s">
        <v>8</v>
      </c>
      <c r="C12" s="3"/>
      <c r="D12" s="3"/>
      <c r="E12" s="3"/>
      <c r="F12" s="12"/>
    </row>
    <row r="13" spans="2:11" ht="16.5" x14ac:dyDescent="0.35">
      <c r="B13" s="2" t="s">
        <v>44</v>
      </c>
      <c r="C13" s="21">
        <f>SUM('AB Rotunda Interim'!C13,'Concourse C Interim'!C13)</f>
        <v>2101835</v>
      </c>
      <c r="D13" s="21">
        <f>SUM('AB Rotunda Interim'!D13,'Concourse C Interim'!D13)</f>
        <v>2141814</v>
      </c>
      <c r="E13" s="21">
        <f>SUM('AB Rotunda Interim'!E13,'Concourse C Interim'!E13)</f>
        <v>2186563</v>
      </c>
      <c r="F13" s="22">
        <f>SUM(C13:E13)</f>
        <v>6430212</v>
      </c>
    </row>
    <row r="14" spans="2:11" x14ac:dyDescent="0.3">
      <c r="B14" s="2" t="s">
        <v>0</v>
      </c>
      <c r="C14" s="26">
        <f>IFERROR(C23/C13,0)</f>
        <v>0</v>
      </c>
      <c r="D14" s="26">
        <f t="shared" ref="D14:F14" si="2">IFERROR(D23/D13,0)</f>
        <v>0</v>
      </c>
      <c r="E14" s="26">
        <f t="shared" si="2"/>
        <v>0</v>
      </c>
      <c r="F14" s="27">
        <f t="shared" si="2"/>
        <v>0</v>
      </c>
    </row>
    <row r="15" spans="2:11" x14ac:dyDescent="0.3">
      <c r="B15" s="2" t="s">
        <v>2</v>
      </c>
      <c r="C15" s="50">
        <f>SUM('AB Rotunda Interim'!C15,'Concourse C Interim'!C15)</f>
        <v>7345</v>
      </c>
      <c r="D15" s="50">
        <f>SUM('AB Rotunda Interim'!D15,'Concourse C Interim'!D15)</f>
        <v>7345</v>
      </c>
      <c r="E15" s="50">
        <f>SUM('AB Rotunda Interim'!E15,'Concourse C Interim'!E15)</f>
        <v>7345</v>
      </c>
      <c r="F15" s="36">
        <f>E15</f>
        <v>7345</v>
      </c>
      <c r="H15" s="50"/>
    </row>
    <row r="16" spans="2:11" x14ac:dyDescent="0.3">
      <c r="B16" s="2" t="s">
        <v>13</v>
      </c>
      <c r="C16" s="37">
        <f t="shared" ref="C16:E16" si="3">IFERROR(C23/C15,0)</f>
        <v>0</v>
      </c>
      <c r="D16" s="37">
        <f t="shared" si="3"/>
        <v>0</v>
      </c>
      <c r="E16" s="37">
        <f t="shared" si="3"/>
        <v>0</v>
      </c>
      <c r="F16" s="38">
        <f>IFERROR(F23/F15/10,0)</f>
        <v>0</v>
      </c>
    </row>
    <row r="17" spans="2:6" x14ac:dyDescent="0.3">
      <c r="B17" s="2"/>
      <c r="C17" s="37"/>
      <c r="D17" s="37"/>
      <c r="E17" s="37"/>
      <c r="F17" s="38"/>
    </row>
    <row r="18" spans="2:6" s="9" customFormat="1" x14ac:dyDescent="0.3">
      <c r="B18" s="1" t="s">
        <v>7</v>
      </c>
      <c r="C18" s="37"/>
      <c r="D18" s="37"/>
      <c r="E18" s="37"/>
      <c r="F18" s="38"/>
    </row>
    <row r="19" spans="2:6" s="9" customFormat="1" x14ac:dyDescent="0.3">
      <c r="B19" s="1" t="s">
        <v>33</v>
      </c>
      <c r="C19" s="37"/>
      <c r="D19" s="37"/>
      <c r="E19" s="37"/>
      <c r="F19" s="38"/>
    </row>
    <row r="20" spans="2:6" s="9" customFormat="1" x14ac:dyDescent="0.3">
      <c r="B20" s="2" t="s">
        <v>45</v>
      </c>
      <c r="C20" s="65">
        <f>SUM('AB Rotunda Interim'!C23,'Concourse C Interim'!C25)</f>
        <v>0</v>
      </c>
      <c r="D20" s="65">
        <f>SUM('AB Rotunda Interim'!D23,'Concourse C Interim'!D25)</f>
        <v>0</v>
      </c>
      <c r="E20" s="65">
        <f>SUM('AB Rotunda Interim'!E23,'Concourse C Interim'!E25)</f>
        <v>0</v>
      </c>
      <c r="F20" s="38">
        <f>SUM(C20:E20)</f>
        <v>0</v>
      </c>
    </row>
    <row r="21" spans="2:6" s="9" customFormat="1" x14ac:dyDescent="0.3">
      <c r="B21" s="2" t="s">
        <v>48</v>
      </c>
      <c r="C21" s="65">
        <f>'Concourse C Interim'!C29</f>
        <v>0</v>
      </c>
      <c r="D21" s="65">
        <f>'Concourse C Interim'!D29</f>
        <v>0</v>
      </c>
      <c r="E21" s="65">
        <f>'Concourse C Interim'!E29</f>
        <v>0</v>
      </c>
      <c r="F21" s="38">
        <f>SUM(C21:E21)</f>
        <v>0</v>
      </c>
    </row>
    <row r="22" spans="2:6" s="9" customFormat="1" x14ac:dyDescent="0.3">
      <c r="B22" s="2" t="s">
        <v>32</v>
      </c>
      <c r="C22" s="66">
        <f>'Concourse C Interim'!C32</f>
        <v>0</v>
      </c>
      <c r="D22" s="66">
        <f>'Concourse C Interim'!D32</f>
        <v>0</v>
      </c>
      <c r="E22" s="66">
        <f>'Concourse C Interim'!E32</f>
        <v>0</v>
      </c>
      <c r="F22" s="54">
        <f>SUM(C22:E22)</f>
        <v>0</v>
      </c>
    </row>
    <row r="23" spans="2:6" x14ac:dyDescent="0.3">
      <c r="B23" s="1" t="s">
        <v>35</v>
      </c>
      <c r="C23" s="49">
        <f>SUM(C20:C22)</f>
        <v>0</v>
      </c>
      <c r="D23" s="49">
        <f t="shared" ref="D23:E23" si="4">SUM(D20:D22)</f>
        <v>0</v>
      </c>
      <c r="E23" s="49">
        <f t="shared" si="4"/>
        <v>0</v>
      </c>
      <c r="F23" s="39">
        <f>SUM(C23:E23)</f>
        <v>0</v>
      </c>
    </row>
    <row r="24" spans="2:6" x14ac:dyDescent="0.3">
      <c r="B24" s="2"/>
      <c r="C24" s="40"/>
      <c r="D24" s="40"/>
      <c r="E24" s="40"/>
      <c r="F24" s="41"/>
    </row>
    <row r="25" spans="2:6" x14ac:dyDescent="0.3">
      <c r="B25" s="2" t="s">
        <v>3</v>
      </c>
      <c r="C25" s="64">
        <f>SUM('AB Rotunda Interim'!C28,'Concourse C Interim'!C37)</f>
        <v>0</v>
      </c>
      <c r="D25" s="64">
        <f>SUM('AB Rotunda Interim'!D28,'Concourse C Interim'!D37)</f>
        <v>0</v>
      </c>
      <c r="E25" s="64">
        <f>SUM('AB Rotunda Interim'!E28,'Concourse C Interim'!E37)</f>
        <v>0</v>
      </c>
      <c r="F25" s="42">
        <f>SUM(C25:E25)</f>
        <v>0</v>
      </c>
    </row>
    <row r="26" spans="2:6" x14ac:dyDescent="0.3">
      <c r="B26" s="2" t="s">
        <v>5</v>
      </c>
      <c r="C26" s="49">
        <f>C23-C25</f>
        <v>0</v>
      </c>
      <c r="D26" s="49">
        <f t="shared" ref="D26:E26" si="5">D23-D25</f>
        <v>0</v>
      </c>
      <c r="E26" s="49">
        <f t="shared" si="5"/>
        <v>0</v>
      </c>
      <c r="F26" s="39">
        <f>F23-F25</f>
        <v>0</v>
      </c>
    </row>
    <row r="27" spans="2:6" x14ac:dyDescent="0.3">
      <c r="B27" s="2"/>
      <c r="C27" s="40"/>
      <c r="D27" s="40"/>
      <c r="E27" s="40"/>
      <c r="F27" s="41"/>
    </row>
    <row r="28" spans="2:6" x14ac:dyDescent="0.3">
      <c r="B28" s="7" t="s">
        <v>6</v>
      </c>
      <c r="C28" s="4"/>
      <c r="D28" s="4"/>
      <c r="E28" s="4"/>
      <c r="F28" s="12"/>
    </row>
    <row r="29" spans="2:6" x14ac:dyDescent="0.3">
      <c r="B29" s="2" t="s">
        <v>14</v>
      </c>
      <c r="C29" s="49">
        <f>SUM('AB Rotunda Interim'!C32,'Concourse C Interim'!C41)</f>
        <v>0</v>
      </c>
      <c r="D29" s="49">
        <f>SUM('AB Rotunda Interim'!D32,'Concourse C Interim'!D41)</f>
        <v>0</v>
      </c>
      <c r="E29" s="49">
        <f>SUM('AB Rotunda Interim'!E32,'Concourse C Interim'!E41)</f>
        <v>0</v>
      </c>
      <c r="F29" s="12">
        <f t="shared" ref="F29:F39" si="6">SUM(C29:E29)</f>
        <v>0</v>
      </c>
    </row>
    <row r="30" spans="2:6" x14ac:dyDescent="0.3">
      <c r="B30" s="2" t="s">
        <v>15</v>
      </c>
      <c r="C30" s="49">
        <f>SUM('AB Rotunda Interim'!C33,'Concourse C Interim'!C42)</f>
        <v>0</v>
      </c>
      <c r="D30" s="49">
        <f>SUM('AB Rotunda Interim'!D33,'Concourse C Interim'!D42)</f>
        <v>0</v>
      </c>
      <c r="E30" s="49">
        <f>SUM('AB Rotunda Interim'!E33,'Concourse C Interim'!E42)</f>
        <v>0</v>
      </c>
      <c r="F30" s="12">
        <f t="shared" si="6"/>
        <v>0</v>
      </c>
    </row>
    <row r="31" spans="2:6" x14ac:dyDescent="0.3">
      <c r="B31" s="2" t="s">
        <v>16</v>
      </c>
      <c r="C31" s="49">
        <f>SUM('AB Rotunda Interim'!C34,'Concourse C Interim'!C43)</f>
        <v>0</v>
      </c>
      <c r="D31" s="49">
        <f>SUM('AB Rotunda Interim'!D34,'Concourse C Interim'!D43)</f>
        <v>0</v>
      </c>
      <c r="E31" s="49">
        <f>SUM('AB Rotunda Interim'!E34,'Concourse C Interim'!E43)</f>
        <v>0</v>
      </c>
      <c r="F31" s="12">
        <f t="shared" si="6"/>
        <v>0</v>
      </c>
    </row>
    <row r="32" spans="2:6" x14ac:dyDescent="0.3">
      <c r="B32" s="2" t="s">
        <v>21</v>
      </c>
      <c r="C32" s="49">
        <f>SUM('AB Rotunda Interim'!C35,'Concourse C Interim'!C44)</f>
        <v>0</v>
      </c>
      <c r="D32" s="49">
        <f>SUM('AB Rotunda Interim'!D35,'Concourse C Interim'!D44)</f>
        <v>0</v>
      </c>
      <c r="E32" s="49">
        <f>SUM('AB Rotunda Interim'!E35,'Concourse C Interim'!E44)</f>
        <v>0</v>
      </c>
      <c r="F32" s="12">
        <f t="shared" si="6"/>
        <v>0</v>
      </c>
    </row>
    <row r="33" spans="1:7" x14ac:dyDescent="0.3">
      <c r="B33" s="2" t="s">
        <v>20</v>
      </c>
      <c r="C33" s="49">
        <f>SUM('AB Rotunda Interim'!C36,'Concourse C Interim'!C45)</f>
        <v>0</v>
      </c>
      <c r="D33" s="49">
        <f>SUM('AB Rotunda Interim'!D36,'Concourse C Interim'!D45)</f>
        <v>0</v>
      </c>
      <c r="E33" s="49">
        <f>SUM('AB Rotunda Interim'!E36,'Concourse C Interim'!E45)</f>
        <v>0</v>
      </c>
      <c r="F33" s="12">
        <f t="shared" si="6"/>
        <v>0</v>
      </c>
    </row>
    <row r="34" spans="1:7" x14ac:dyDescent="0.3">
      <c r="B34" s="2" t="s">
        <v>30</v>
      </c>
      <c r="C34" s="49">
        <f>SUM('AB Rotunda Interim'!C37,'Concourse C Interim'!C46)</f>
        <v>0</v>
      </c>
      <c r="D34" s="49">
        <f>SUM('AB Rotunda Interim'!D37,'Concourse C Interim'!D46)</f>
        <v>0</v>
      </c>
      <c r="E34" s="49">
        <f>SUM('AB Rotunda Interim'!E37,'Concourse C Interim'!E46)</f>
        <v>0</v>
      </c>
      <c r="F34" s="12">
        <f t="shared" si="6"/>
        <v>0</v>
      </c>
    </row>
    <row r="35" spans="1:7" x14ac:dyDescent="0.3">
      <c r="B35" s="2" t="s">
        <v>29</v>
      </c>
      <c r="C35" s="49">
        <f>SUM('AB Rotunda Interim'!C38,'Concourse C Interim'!C47)</f>
        <v>0</v>
      </c>
      <c r="D35" s="49">
        <f>SUM('AB Rotunda Interim'!D38,'Concourse C Interim'!D47)</f>
        <v>0</v>
      </c>
      <c r="E35" s="49">
        <f>SUM('AB Rotunda Interim'!E38,'Concourse C Interim'!E47)</f>
        <v>0</v>
      </c>
      <c r="F35" s="12">
        <f t="shared" si="6"/>
        <v>0</v>
      </c>
    </row>
    <row r="36" spans="1:7" x14ac:dyDescent="0.3">
      <c r="B36" s="2" t="s">
        <v>18</v>
      </c>
      <c r="C36" s="49">
        <f>SUM('AB Rotunda Interim'!C39,'Concourse C Interim'!C48)</f>
        <v>0</v>
      </c>
      <c r="D36" s="49">
        <f>SUM('AB Rotunda Interim'!D39,'Concourse C Interim'!D48)</f>
        <v>0</v>
      </c>
      <c r="E36" s="49">
        <f>SUM('AB Rotunda Interim'!E39,'Concourse C Interim'!E48)</f>
        <v>0</v>
      </c>
      <c r="F36" s="12">
        <f t="shared" si="6"/>
        <v>0</v>
      </c>
    </row>
    <row r="37" spans="1:7" x14ac:dyDescent="0.3">
      <c r="B37" s="2" t="s">
        <v>28</v>
      </c>
      <c r="C37" s="49">
        <f>SUM('AB Rotunda Interim'!C40,'Concourse C Interim'!C49)</f>
        <v>0</v>
      </c>
      <c r="D37" s="49">
        <f>SUM('AB Rotunda Interim'!D40,'Concourse C Interim'!D49)</f>
        <v>0</v>
      </c>
      <c r="E37" s="49">
        <f>SUM('AB Rotunda Interim'!E40,'Concourse C Interim'!E49)</f>
        <v>0</v>
      </c>
      <c r="F37" s="12">
        <f t="shared" si="6"/>
        <v>0</v>
      </c>
    </row>
    <row r="38" spans="1:7" x14ac:dyDescent="0.3">
      <c r="B38" s="2" t="s">
        <v>19</v>
      </c>
      <c r="C38" s="49">
        <f>SUM('AB Rotunda Interim'!C41,'Concourse C Interim'!C50)</f>
        <v>0</v>
      </c>
      <c r="D38" s="49">
        <f>SUM('AB Rotunda Interim'!D41,'Concourse C Interim'!D50)</f>
        <v>0</v>
      </c>
      <c r="E38" s="49">
        <f>SUM('AB Rotunda Interim'!E41,'Concourse C Interim'!E50)</f>
        <v>0</v>
      </c>
      <c r="F38" s="12">
        <f t="shared" si="6"/>
        <v>0</v>
      </c>
    </row>
    <row r="39" spans="1:7" s="9" customFormat="1" x14ac:dyDescent="0.3">
      <c r="A39"/>
      <c r="B39" s="2" t="s">
        <v>4</v>
      </c>
      <c r="C39" s="64">
        <f>SUM('AB Rotunda Interim'!C42,'Concourse C Interim'!C51)</f>
        <v>0</v>
      </c>
      <c r="D39" s="64">
        <f>SUM('AB Rotunda Interim'!D42,'Concourse C Interim'!D51)</f>
        <v>0</v>
      </c>
      <c r="E39" s="64">
        <f>SUM('AB Rotunda Interim'!E42,'Concourse C Interim'!E51)</f>
        <v>0</v>
      </c>
      <c r="F39" s="13">
        <f t="shared" si="6"/>
        <v>0</v>
      </c>
    </row>
    <row r="40" spans="1:7" x14ac:dyDescent="0.3">
      <c r="B40" s="1" t="s">
        <v>9</v>
      </c>
      <c r="C40" s="43">
        <f>SUM(C29:C39)</f>
        <v>0</v>
      </c>
      <c r="D40" s="43">
        <f t="shared" ref="D40:E40" si="7">SUM(D29:D39)</f>
        <v>0</v>
      </c>
      <c r="E40" s="43">
        <f t="shared" si="7"/>
        <v>0</v>
      </c>
      <c r="F40" s="12">
        <f>SUM(F29:F39)</f>
        <v>0</v>
      </c>
    </row>
    <row r="41" spans="1:7" x14ac:dyDescent="0.3">
      <c r="B41" s="2"/>
      <c r="C41" s="43"/>
      <c r="D41" s="43"/>
      <c r="E41" s="43"/>
      <c r="F41" s="14"/>
    </row>
    <row r="42" spans="1:7" x14ac:dyDescent="0.3">
      <c r="B42" s="2" t="s">
        <v>17</v>
      </c>
      <c r="C42" s="44">
        <f>C26-C40</f>
        <v>0</v>
      </c>
      <c r="D42" s="44">
        <f t="shared" ref="D42:E42" si="8">D26-D40</f>
        <v>0</v>
      </c>
      <c r="E42" s="44">
        <f t="shared" si="8"/>
        <v>0</v>
      </c>
      <c r="F42" s="15">
        <f>F26-F40</f>
        <v>0</v>
      </c>
    </row>
    <row r="43" spans="1:7" x14ac:dyDescent="0.3">
      <c r="B43" s="2" t="s">
        <v>10</v>
      </c>
      <c r="C43" s="143">
        <f>SUM('AB Rotunda Interim'!C46,'Concourse C Interim'!C55)</f>
        <v>0</v>
      </c>
      <c r="D43" s="45">
        <f>SUM('AB Rotunda Interim'!D46,'Concourse C Interim'!D55)</f>
        <v>0</v>
      </c>
      <c r="E43" s="45">
        <f>SUM('AB Rotunda Interim'!E46,'Concourse C Interim'!E55)</f>
        <v>0</v>
      </c>
      <c r="F43" s="16">
        <f>SUM(C43:E43)</f>
        <v>0</v>
      </c>
    </row>
    <row r="44" spans="1:7" x14ac:dyDescent="0.3">
      <c r="B44" s="1" t="s">
        <v>11</v>
      </c>
      <c r="C44" s="40">
        <f>C42-C43</f>
        <v>0</v>
      </c>
      <c r="D44" s="40">
        <f t="shared" ref="D44:E44" si="9">D42-D43</f>
        <v>0</v>
      </c>
      <c r="E44" s="40">
        <f t="shared" si="9"/>
        <v>0</v>
      </c>
      <c r="F44" s="12">
        <f>F42-F43</f>
        <v>0</v>
      </c>
    </row>
    <row r="45" spans="1:7" x14ac:dyDescent="0.3">
      <c r="B45" s="2"/>
      <c r="C45" s="40"/>
      <c r="D45" s="40"/>
      <c r="E45" s="40"/>
      <c r="F45" s="12"/>
      <c r="G45" s="4"/>
    </row>
    <row r="46" spans="1:7" ht="15.75" customHeight="1" x14ac:dyDescent="0.3">
      <c r="B46" s="2" t="s">
        <v>50</v>
      </c>
      <c r="C46" s="40"/>
      <c r="D46" s="40"/>
      <c r="E46" s="40"/>
      <c r="F46" s="58">
        <f>SUM('AB Rotunda Interim'!F49,'Concourse C Interim'!F58)</f>
        <v>0</v>
      </c>
    </row>
    <row r="47" spans="1:7" x14ac:dyDescent="0.3">
      <c r="B47" s="2" t="s">
        <v>12</v>
      </c>
      <c r="C47" s="40"/>
      <c r="D47" s="40"/>
      <c r="E47" s="40"/>
      <c r="F47" s="14">
        <f>IFERROR(F46/F15,0)</f>
        <v>0</v>
      </c>
    </row>
    <row r="48" spans="1:7" ht="14.5" x14ac:dyDescent="0.35">
      <c r="B48" s="11"/>
      <c r="C48" s="40"/>
      <c r="D48" s="40"/>
      <c r="E48" s="40"/>
      <c r="F48" s="14"/>
    </row>
    <row r="49" spans="1:251" x14ac:dyDescent="0.3">
      <c r="B49" s="2"/>
      <c r="C49" s="40"/>
      <c r="D49" s="40"/>
      <c r="E49" s="40"/>
      <c r="F49" s="14"/>
    </row>
    <row r="50" spans="1:251" ht="14.5" thickBot="1" x14ac:dyDescent="0.35">
      <c r="B50" s="6"/>
      <c r="C50" s="10"/>
      <c r="D50" s="10"/>
      <c r="E50" s="10"/>
      <c r="F50" s="17"/>
    </row>
    <row r="51" spans="1:251" ht="14.25" customHeight="1" x14ac:dyDescent="0.3">
      <c r="B51" s="34" t="s">
        <v>25</v>
      </c>
      <c r="C51" s="4"/>
      <c r="D51" s="4"/>
      <c r="E51" s="4"/>
      <c r="F51" s="4"/>
      <c r="G51" s="4"/>
    </row>
    <row r="52" spans="1:251" s="47" customFormat="1" ht="53.5" customHeight="1" x14ac:dyDescent="0.35">
      <c r="A52" s="48"/>
      <c r="B52" s="80" t="s">
        <v>57</v>
      </c>
      <c r="C52" s="80"/>
      <c r="D52" s="80"/>
      <c r="E52" s="80"/>
      <c r="F52" s="80"/>
      <c r="G52" s="80"/>
      <c r="H52" s="80"/>
      <c r="I52" s="80"/>
      <c r="J52" s="80"/>
      <c r="K52" s="80"/>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row>
    <row r="53" spans="1:251" s="24" customFormat="1" x14ac:dyDescent="0.3">
      <c r="A53"/>
      <c r="B53" s="24" t="s">
        <v>38</v>
      </c>
    </row>
    <row r="54" spans="1:251" x14ac:dyDescent="0.3">
      <c r="B54" s="24"/>
      <c r="C54" s="24"/>
      <c r="D54" s="24"/>
      <c r="E54" s="24"/>
      <c r="F54" s="24"/>
      <c r="G54" s="24"/>
    </row>
    <row r="55" spans="1:251" s="24" customFormat="1" x14ac:dyDescent="0.3">
      <c r="A55"/>
    </row>
    <row r="56" spans="1:251" s="24" customFormat="1" x14ac:dyDescent="0.3">
      <c r="A56"/>
      <c r="B56" s="60"/>
    </row>
    <row r="57" spans="1:251" s="24" customFormat="1" ht="14.5" x14ac:dyDescent="0.3">
      <c r="A57"/>
      <c r="B57" s="62"/>
    </row>
    <row r="58" spans="1:251" s="24" customFormat="1" x14ac:dyDescent="0.3">
      <c r="A58"/>
    </row>
    <row r="59" spans="1:251" s="24" customFormat="1" x14ac:dyDescent="0.3">
      <c r="A59"/>
    </row>
    <row r="60" spans="1:251" s="24" customFormat="1" x14ac:dyDescent="0.3">
      <c r="A60"/>
    </row>
    <row r="61" spans="1:251" s="24" customFormat="1" x14ac:dyDescent="0.3">
      <c r="A61"/>
    </row>
    <row r="62" spans="1:251" s="24" customFormat="1" x14ac:dyDescent="0.3">
      <c r="A62"/>
    </row>
    <row r="63" spans="1:251" s="24" customFormat="1" x14ac:dyDescent="0.3">
      <c r="A63"/>
    </row>
    <row r="64" spans="1:251" s="24" customFormat="1" x14ac:dyDescent="0.3">
      <c r="A64"/>
    </row>
    <row r="65" spans="1:1" s="24" customFormat="1" x14ac:dyDescent="0.3">
      <c r="A65"/>
    </row>
    <row r="66" spans="1:1" s="24" customFormat="1" x14ac:dyDescent="0.3">
      <c r="A66"/>
    </row>
    <row r="67" spans="1:1" s="24" customFormat="1" x14ac:dyDescent="0.3">
      <c r="A67"/>
    </row>
    <row r="68" spans="1:1" s="24" customFormat="1" x14ac:dyDescent="0.3">
      <c r="A68"/>
    </row>
    <row r="69" spans="1:1" s="24" customFormat="1" x14ac:dyDescent="0.3">
      <c r="A69"/>
    </row>
  </sheetData>
  <sheetProtection sheet="1" selectLockedCells="1"/>
  <protectedRanges>
    <protectedRange sqref="G2" name="Range1"/>
  </protectedRanges>
  <dataConsolidate/>
  <mergeCells count="1">
    <mergeCell ref="B52:K52"/>
  </mergeCells>
  <pageMargins left="0.25" right="0.21" top="0.42" bottom="0.39" header="0.23" footer="0.17"/>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zoomScaleNormal="100" workbookViewId="0">
      <selection activeCell="A12" sqref="A12"/>
    </sheetView>
  </sheetViews>
  <sheetFormatPr defaultRowHeight="14" x14ac:dyDescent="0.3"/>
  <cols>
    <col min="1" max="1" width="83.6640625" customWidth="1"/>
  </cols>
  <sheetData>
    <row r="1" spans="1:1" ht="22.5" customHeight="1" x14ac:dyDescent="0.3">
      <c r="A1" s="9" t="s">
        <v>37</v>
      </c>
    </row>
    <row r="2" spans="1:1" x14ac:dyDescent="0.3">
      <c r="A2" s="59" t="s">
        <v>65</v>
      </c>
    </row>
    <row r="3" spans="1:1" x14ac:dyDescent="0.3">
      <c r="A3" s="55"/>
    </row>
    <row r="4" spans="1:1" x14ac:dyDescent="0.3">
      <c r="A4" s="55"/>
    </row>
    <row r="5" spans="1:1" x14ac:dyDescent="0.3">
      <c r="A5" s="55"/>
    </row>
    <row r="6" spans="1:1" x14ac:dyDescent="0.3">
      <c r="A6" s="55"/>
    </row>
    <row r="7" spans="1:1" x14ac:dyDescent="0.3">
      <c r="A7" s="55"/>
    </row>
    <row r="8" spans="1:1" x14ac:dyDescent="0.3">
      <c r="A8" s="56"/>
    </row>
    <row r="9" spans="1:1" x14ac:dyDescent="0.3">
      <c r="A9" s="56"/>
    </row>
    <row r="10" spans="1:1" x14ac:dyDescent="0.3">
      <c r="A10" s="56"/>
    </row>
    <row r="11" spans="1:1" x14ac:dyDescent="0.3">
      <c r="A11" s="56"/>
    </row>
    <row r="12" spans="1:1" x14ac:dyDescent="0.3">
      <c r="A12" s="56"/>
    </row>
    <row r="13" spans="1:1" x14ac:dyDescent="0.3">
      <c r="A13" s="56"/>
    </row>
    <row r="14" spans="1:1" x14ac:dyDescent="0.3">
      <c r="A14" s="56"/>
    </row>
    <row r="15" spans="1:1" x14ac:dyDescent="0.3">
      <c r="A15" s="56"/>
    </row>
    <row r="16" spans="1:1" x14ac:dyDescent="0.3">
      <c r="A16" s="56"/>
    </row>
    <row r="17" spans="1:1" x14ac:dyDescent="0.3">
      <c r="A17" s="56"/>
    </row>
    <row r="18" spans="1:1" x14ac:dyDescent="0.3">
      <c r="A18" s="56"/>
    </row>
    <row r="19" spans="1:1" x14ac:dyDescent="0.3">
      <c r="A19" s="56"/>
    </row>
    <row r="20" spans="1:1" x14ac:dyDescent="0.3">
      <c r="A20" s="56"/>
    </row>
    <row r="21" spans="1:1" x14ac:dyDescent="0.3">
      <c r="A21" s="56"/>
    </row>
    <row r="22" spans="1:1" x14ac:dyDescent="0.3">
      <c r="A22" s="56"/>
    </row>
    <row r="23" spans="1:1" x14ac:dyDescent="0.3">
      <c r="A23" s="56"/>
    </row>
    <row r="24" spans="1:1" x14ac:dyDescent="0.3">
      <c r="A24" s="56"/>
    </row>
    <row r="25" spans="1:1" x14ac:dyDescent="0.3">
      <c r="A25" s="56"/>
    </row>
    <row r="26" spans="1:1" x14ac:dyDescent="0.3">
      <c r="A26" s="56"/>
    </row>
    <row r="27" spans="1:1" x14ac:dyDescent="0.3">
      <c r="A27" s="56"/>
    </row>
    <row r="28" spans="1:1" x14ac:dyDescent="0.3">
      <c r="A28" s="56"/>
    </row>
    <row r="29" spans="1:1" x14ac:dyDescent="0.3">
      <c r="A29" s="56"/>
    </row>
    <row r="30" spans="1:1" x14ac:dyDescent="0.3">
      <c r="A30" s="56"/>
    </row>
    <row r="31" spans="1:1" x14ac:dyDescent="0.3">
      <c r="A31" s="56"/>
    </row>
    <row r="32" spans="1:1" x14ac:dyDescent="0.3">
      <c r="A32" s="56"/>
    </row>
    <row r="33" spans="1:1" x14ac:dyDescent="0.3">
      <c r="A33" s="56"/>
    </row>
    <row r="34" spans="1:1" x14ac:dyDescent="0.3">
      <c r="A34" s="56"/>
    </row>
    <row r="35" spans="1:1" x14ac:dyDescent="0.3">
      <c r="A35" s="56"/>
    </row>
    <row r="36" spans="1:1" x14ac:dyDescent="0.3">
      <c r="A36" s="56"/>
    </row>
    <row r="37" spans="1:1" x14ac:dyDescent="0.3">
      <c r="A37" s="56"/>
    </row>
    <row r="38" spans="1:1" x14ac:dyDescent="0.3">
      <c r="A38" s="56"/>
    </row>
    <row r="39" spans="1:1" x14ac:dyDescent="0.3">
      <c r="A39" s="56"/>
    </row>
    <row r="40" spans="1:1" x14ac:dyDescent="0.3">
      <c r="A40" s="56"/>
    </row>
    <row r="41" spans="1:1" x14ac:dyDescent="0.3">
      <c r="A41" s="56"/>
    </row>
    <row r="42" spans="1:1" x14ac:dyDescent="0.3">
      <c r="A42" s="56"/>
    </row>
    <row r="43" spans="1:1" x14ac:dyDescent="0.3">
      <c r="A43" s="56"/>
    </row>
    <row r="44" spans="1:1" x14ac:dyDescent="0.3">
      <c r="A44" s="56"/>
    </row>
    <row r="45" spans="1:1" x14ac:dyDescent="0.3">
      <c r="A45" s="56"/>
    </row>
    <row r="46" spans="1:1" x14ac:dyDescent="0.3">
      <c r="A46" s="56"/>
    </row>
    <row r="47" spans="1:1" x14ac:dyDescent="0.3">
      <c r="A47" s="56"/>
    </row>
    <row r="48" spans="1:1" x14ac:dyDescent="0.3">
      <c r="A48" s="56"/>
    </row>
    <row r="49" spans="1:1" x14ac:dyDescent="0.3">
      <c r="A49" s="57"/>
    </row>
  </sheetData>
  <pageMargins left="0.7" right="0.7" top="0.75" bottom="0.75" header="0.3" footer="0.3"/>
  <pageSetup paperSize="20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Example Interim Ops Schedule</vt:lpstr>
      <vt:lpstr>AB Rotunda Interim</vt:lpstr>
      <vt:lpstr>Concourse C Interim</vt:lpstr>
      <vt:lpstr>Consolidated Package 1</vt:lpstr>
      <vt:lpstr>Proposer Notes Pkg. 1 Interim</vt:lpstr>
      <vt:lpstr>'AB Rotunda Interim'!Print_Area</vt:lpstr>
      <vt:lpstr>'Concourse C Interim'!Print_Area</vt:lpstr>
      <vt:lpstr>'Consolidated Package 1'!Print_Area</vt:lpstr>
      <vt:lpstr>'Proposer Notes Pkg. 1 Interim'!Print_Area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Amelia Lowe</cp:lastModifiedBy>
  <cp:lastPrinted>2022-10-21T21:06:29Z</cp:lastPrinted>
  <dcterms:created xsi:type="dcterms:W3CDTF">2009-04-29T20:40:14Z</dcterms:created>
  <dcterms:modified xsi:type="dcterms:W3CDTF">2023-07-07T16:54:28Z</dcterms:modified>
</cp:coreProperties>
</file>